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РАБОТА 2021\8 класс\2022\03.2022\Мощности порта\"/>
    </mc:Choice>
  </mc:AlternateContent>
  <xr:revisionPtr revIDLastSave="0" documentId="13_ncr:1_{2746ADED-F8B1-4A15-AD86-F800E5F94B5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Январь_Март  20" sheetId="16" r:id="rId1"/>
    <sheet name="Апрель_Июнь  20" sheetId="15" r:id="rId2"/>
    <sheet name="Июль_Сентябрь  20" sheetId="14" r:id="rId3"/>
    <sheet name="Октябрь_Декабрь  20" sheetId="13" r:id="rId4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16" l="1"/>
  <c r="D54" i="16"/>
  <c r="C35" i="16"/>
  <c r="D35" i="16"/>
  <c r="C16" i="16"/>
  <c r="D16" i="16"/>
  <c r="C54" i="15"/>
  <c r="D54" i="15"/>
  <c r="C16" i="15"/>
  <c r="B16" i="15"/>
  <c r="C16" i="14"/>
  <c r="D16" i="14"/>
  <c r="B16" i="14"/>
  <c r="C35" i="14"/>
  <c r="D35" i="14"/>
  <c r="D54" i="14"/>
  <c r="D53" i="14"/>
  <c r="C54" i="14"/>
  <c r="B54" i="14"/>
  <c r="C16" i="13"/>
  <c r="D16" i="13"/>
  <c r="D54" i="13"/>
  <c r="D53" i="13"/>
  <c r="D52" i="13"/>
  <c r="D34" i="13"/>
  <c r="D35" i="13" s="1"/>
  <c r="D33" i="13"/>
  <c r="D15" i="13"/>
  <c r="D14" i="13"/>
  <c r="C35" i="13"/>
  <c r="C54" i="13"/>
  <c r="B54" i="13"/>
  <c r="B35" i="13"/>
  <c r="B16" i="13"/>
  <c r="C48" i="14"/>
  <c r="D15" i="14"/>
  <c r="D14" i="14"/>
  <c r="D34" i="14"/>
  <c r="D33" i="14"/>
  <c r="D52" i="14"/>
  <c r="B35" i="14"/>
  <c r="B55" i="15"/>
  <c r="C10" i="15"/>
  <c r="D15" i="15"/>
  <c r="D16" i="15" s="1"/>
  <c r="D14" i="15"/>
  <c r="D34" i="15"/>
  <c r="D33" i="15"/>
  <c r="D35" i="15" s="1"/>
  <c r="D53" i="15"/>
  <c r="D52" i="15"/>
  <c r="B54" i="15"/>
  <c r="C35" i="15"/>
  <c r="B35" i="15"/>
  <c r="C48" i="16"/>
  <c r="D53" i="16"/>
  <c r="D52" i="16"/>
  <c r="D34" i="16"/>
  <c r="D33" i="16"/>
  <c r="D15" i="16"/>
  <c r="D14" i="16"/>
  <c r="B54" i="16"/>
  <c r="B35" i="16"/>
  <c r="B16" i="16"/>
  <c r="C55" i="15"/>
  <c r="D48" i="14"/>
  <c r="C11" i="15"/>
  <c r="C49" i="16"/>
  <c r="B11" i="16"/>
  <c r="C13" i="16"/>
  <c r="C11" i="16"/>
  <c r="C30" i="16"/>
  <c r="C49" i="15"/>
  <c r="C30" i="15"/>
  <c r="C49" i="13"/>
  <c r="C30" i="14"/>
  <c r="C11" i="14"/>
  <c r="D10" i="16"/>
  <c r="C51" i="16"/>
  <c r="B51" i="16"/>
  <c r="D50" i="16"/>
  <c r="D51" i="16" s="1"/>
  <c r="B49" i="16"/>
  <c r="D47" i="16"/>
  <c r="D45" i="16"/>
  <c r="C44" i="16"/>
  <c r="B44" i="16"/>
  <c r="D43" i="16"/>
  <c r="D42" i="16"/>
  <c r="C32" i="16"/>
  <c r="B32" i="16"/>
  <c r="D31" i="16"/>
  <c r="D32" i="16" s="1"/>
  <c r="B30" i="16"/>
  <c r="D29" i="16"/>
  <c r="D28" i="16"/>
  <c r="D26" i="16"/>
  <c r="C25" i="16"/>
  <c r="B25" i="16"/>
  <c r="D24" i="16"/>
  <c r="D23" i="16"/>
  <c r="B13" i="16"/>
  <c r="D12" i="16"/>
  <c r="D13" i="16" s="1"/>
  <c r="D9" i="16"/>
  <c r="D7" i="16"/>
  <c r="C6" i="16"/>
  <c r="B6" i="16"/>
  <c r="D5" i="16"/>
  <c r="D4" i="16"/>
  <c r="C51" i="15"/>
  <c r="B51" i="15"/>
  <c r="D50" i="15"/>
  <c r="D51" i="15" s="1"/>
  <c r="B49" i="15"/>
  <c r="D48" i="15"/>
  <c r="D47" i="15"/>
  <c r="D46" i="15"/>
  <c r="D45" i="15"/>
  <c r="C44" i="15"/>
  <c r="B44" i="15"/>
  <c r="D43" i="15"/>
  <c r="D42" i="15"/>
  <c r="C32" i="15"/>
  <c r="B32" i="15"/>
  <c r="D31" i="15"/>
  <c r="D32" i="15" s="1"/>
  <c r="B30" i="15"/>
  <c r="D29" i="15"/>
  <c r="D28" i="15"/>
  <c r="D27" i="15"/>
  <c r="D26" i="15"/>
  <c r="C25" i="15"/>
  <c r="B25" i="15"/>
  <c r="D24" i="15"/>
  <c r="D23" i="15"/>
  <c r="C13" i="15"/>
  <c r="B13" i="15"/>
  <c r="D12" i="15"/>
  <c r="D13" i="15" s="1"/>
  <c r="B11" i="15"/>
  <c r="D9" i="15"/>
  <c r="D8" i="15"/>
  <c r="D7" i="15"/>
  <c r="C6" i="15"/>
  <c r="B6" i="15"/>
  <c r="D5" i="15"/>
  <c r="D4" i="15"/>
  <c r="C51" i="14"/>
  <c r="B51" i="14"/>
  <c r="D50" i="14"/>
  <c r="D51" i="14" s="1"/>
  <c r="B49" i="14"/>
  <c r="D47" i="14"/>
  <c r="D46" i="14"/>
  <c r="D45" i="14"/>
  <c r="C44" i="14"/>
  <c r="B44" i="14"/>
  <c r="D43" i="14"/>
  <c r="D42" i="14"/>
  <c r="C32" i="14"/>
  <c r="B32" i="14"/>
  <c r="D31" i="14"/>
  <c r="D32" i="14" s="1"/>
  <c r="B30" i="14"/>
  <c r="D29" i="14"/>
  <c r="D28" i="14"/>
  <c r="D27" i="14"/>
  <c r="D26" i="14"/>
  <c r="C25" i="14"/>
  <c r="B25" i="14"/>
  <c r="D24" i="14"/>
  <c r="D23" i="14"/>
  <c r="C13" i="14"/>
  <c r="B13" i="14"/>
  <c r="D12" i="14"/>
  <c r="D13" i="14" s="1"/>
  <c r="B11" i="14"/>
  <c r="D10" i="14"/>
  <c r="D9" i="14"/>
  <c r="D8" i="14"/>
  <c r="D7" i="14"/>
  <c r="C6" i="14"/>
  <c r="B6" i="14"/>
  <c r="D5" i="14"/>
  <c r="D4" i="14"/>
  <c r="C51" i="13"/>
  <c r="B51" i="13"/>
  <c r="D50" i="13"/>
  <c r="D51" i="13" s="1"/>
  <c r="B49" i="13"/>
  <c r="D48" i="13"/>
  <c r="D47" i="13"/>
  <c r="D45" i="13"/>
  <c r="C44" i="13"/>
  <c r="B44" i="13"/>
  <c r="D43" i="13"/>
  <c r="D42" i="13"/>
  <c r="C32" i="13"/>
  <c r="B32" i="13"/>
  <c r="D31" i="13"/>
  <c r="D32" i="13" s="1"/>
  <c r="B30" i="13"/>
  <c r="D29" i="13"/>
  <c r="D28" i="13"/>
  <c r="C30" i="13"/>
  <c r="D26" i="13"/>
  <c r="C25" i="13"/>
  <c r="B25" i="13"/>
  <c r="D24" i="13"/>
  <c r="D23" i="13"/>
  <c r="C13" i="13"/>
  <c r="B13" i="13"/>
  <c r="D12" i="13"/>
  <c r="D13" i="13" s="1"/>
  <c r="C11" i="13"/>
  <c r="B11" i="13"/>
  <c r="D10" i="13"/>
  <c r="D9" i="13"/>
  <c r="D8" i="13"/>
  <c r="D7" i="13"/>
  <c r="C6" i="13"/>
  <c r="B6" i="13"/>
  <c r="D5" i="13"/>
  <c r="D4" i="13"/>
  <c r="C55" i="16" l="1"/>
  <c r="C17" i="13"/>
  <c r="B17" i="13"/>
  <c r="B55" i="13"/>
  <c r="C17" i="14"/>
  <c r="B55" i="14"/>
  <c r="C36" i="14"/>
  <c r="B36" i="14"/>
  <c r="B36" i="15"/>
  <c r="B17" i="15"/>
  <c r="B55" i="16"/>
  <c r="B36" i="13"/>
  <c r="C36" i="13"/>
  <c r="C36" i="15"/>
  <c r="B17" i="14"/>
  <c r="C49" i="14"/>
  <c r="C55" i="14" s="1"/>
  <c r="C17" i="15"/>
  <c r="D10" i="15"/>
  <c r="D11" i="15" s="1"/>
  <c r="D25" i="15"/>
  <c r="D48" i="16"/>
  <c r="B17" i="16"/>
  <c r="B36" i="16"/>
  <c r="C36" i="16"/>
  <c r="C17" i="16"/>
  <c r="D44" i="14"/>
  <c r="D11" i="13"/>
  <c r="D17" i="13" s="1"/>
  <c r="D25" i="13"/>
  <c r="D44" i="13"/>
  <c r="D6" i="13"/>
  <c r="D6" i="14"/>
  <c r="D25" i="14"/>
  <c r="D49" i="14"/>
  <c r="D30" i="14"/>
  <c r="D6" i="15"/>
  <c r="D44" i="15"/>
  <c r="D49" i="15"/>
  <c r="D44" i="16"/>
  <c r="D25" i="16"/>
  <c r="D6" i="16"/>
  <c r="D8" i="16"/>
  <c r="D11" i="16" s="1"/>
  <c r="D27" i="16"/>
  <c r="D30" i="16" s="1"/>
  <c r="D46" i="16"/>
  <c r="D30" i="15"/>
  <c r="D36" i="15" s="1"/>
  <c r="D11" i="14"/>
  <c r="C55" i="13"/>
  <c r="D27" i="13"/>
  <c r="D30" i="13" s="1"/>
  <c r="D46" i="13"/>
  <c r="D49" i="13" s="1"/>
  <c r="D36" i="14" l="1"/>
  <c r="D55" i="14"/>
  <c r="D55" i="15"/>
  <c r="D36" i="16"/>
  <c r="D49" i="16"/>
  <c r="D55" i="16"/>
  <c r="D36" i="13"/>
  <c r="D17" i="14"/>
  <c r="D17" i="15"/>
  <c r="D17" i="16"/>
  <c r="D55" i="13"/>
</calcChain>
</file>

<file path=xl/sharedStrings.xml><?xml version="1.0" encoding="utf-8"?>
<sst xmlns="http://schemas.openxmlformats.org/spreadsheetml/2006/main" count="228" uniqueCount="30">
  <si>
    <t>Наименование груза</t>
  </si>
  <si>
    <t>ИТОГО навалочные</t>
  </si>
  <si>
    <t>ИТОГО наливные</t>
  </si>
  <si>
    <t>ВСЕГО</t>
  </si>
  <si>
    <t>Максимально возможная фактическая мощность в месяц</t>
  </si>
  <si>
    <t>ИТОГО сельскохозяйственные</t>
  </si>
  <si>
    <t>Сельхозпродукты и продукты перемола</t>
  </si>
  <si>
    <t>Пищевой налив</t>
  </si>
  <si>
    <t>Удобрения крытого хранения</t>
  </si>
  <si>
    <t>Химикаты (сера и т.д.) в биг-бегах си прочие грузы открытого хранения</t>
  </si>
  <si>
    <t>Уголь</t>
  </si>
  <si>
    <t>Нефтеналивные грузы (темные нефтепродукты)</t>
  </si>
  <si>
    <t>ИТОГО МОЩНОСТЬ
доступная</t>
  </si>
  <si>
    <t>Подтвержденный ПЛАН</t>
  </si>
  <si>
    <t>Расчет фактической пропускной способности АО "ЕМП" на ОКТЯБРЬ  2020 года</t>
  </si>
  <si>
    <t>Расчет фактической пропускной способности АО "ЕМП" на НОЯБРЬ  2020 года</t>
  </si>
  <si>
    <t>Расчет фактической пропускной способности АО "ЕМП" на ДЕКАБРЬ  2020 года</t>
  </si>
  <si>
    <t>Расчет фактической пропускной способности АО "ЕМП" на ИЮЛЬ  2020 года</t>
  </si>
  <si>
    <t>Расчет фактической пропускной способности АО "ЕМП" на АВГУСТ  2020 года</t>
  </si>
  <si>
    <t>Расчет фактической пропускной способности АО "ЕМП" на СЕНТЯБРЬ  2020 года</t>
  </si>
  <si>
    <t>Расчет фактической пропускной способности АО "ЕМП" на АПРЕЛЬ  2020 года</t>
  </si>
  <si>
    <t>Расчет фактической пропускной способности АО "ЕМП" на МАЙ  2020 года</t>
  </si>
  <si>
    <t>Расчет фактической пропускной способности АО "ЕМП" на ИЮНЬ  2020 года</t>
  </si>
  <si>
    <t>Расчет фактической пропускной способности АО "ЕМП" на ЯНВАРЬ  2020 года</t>
  </si>
  <si>
    <t>Расчет фактической пропускной способности АО "ЕМП" на ФЕВРАЛЬ  2020 года</t>
  </si>
  <si>
    <t>Расчет фактической пропускной способности АО "ЕМП" на МАРТ  2020 года</t>
  </si>
  <si>
    <t>Стекло</t>
  </si>
  <si>
    <t>Пиломатериалы</t>
  </si>
  <si>
    <t>Прочие навалочные грузы (кокс, металлом и т.д)</t>
  </si>
  <si>
    <t>ИТОГО тарные и штучные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</si>
</sst>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0"/>
      <color rgb="FF000000"/>
      <name val="Times New Roman"/>
      <charset val="204"/>
    </font>
    <font>
      <b/>
      <sz val="12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name val="Calibri"/>
      <family val="2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0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top" wrapText="1"/>
    </xf>
    <xf numFmtId="3" fontId="6" fillId="0" borderId="6" xfId="0" applyNumberFormat="1" applyFont="1" applyFill="1" applyBorder="1" applyAlignment="1">
      <alignment horizontal="center" vertical="top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top" wrapText="1"/>
    </xf>
    <xf numFmtId="3" fontId="6" fillId="0" borderId="3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left" vertical="top"/>
    </xf>
    <xf numFmtId="3" fontId="4" fillId="0" borderId="10" xfId="0" applyNumberFormat="1" applyFont="1" applyFill="1" applyBorder="1" applyAlignment="1">
      <alignment horizontal="center" vertical="top" shrinkToFit="1"/>
    </xf>
    <xf numFmtId="3" fontId="4" fillId="0" borderId="11" xfId="0" applyNumberFormat="1" applyFont="1" applyFill="1" applyBorder="1" applyAlignment="1">
      <alignment horizontal="center" vertical="top" shrinkToFit="1"/>
    </xf>
    <xf numFmtId="3" fontId="5" fillId="0" borderId="12" xfId="0" applyNumberFormat="1" applyFont="1" applyFill="1" applyBorder="1" applyAlignment="1">
      <alignment horizontal="center" vertical="top" shrinkToFit="1"/>
    </xf>
    <xf numFmtId="3" fontId="4" fillId="0" borderId="11" xfId="0" applyNumberFormat="1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horizontal="center" vertical="center" shrinkToFit="1"/>
    </xf>
    <xf numFmtId="3" fontId="4" fillId="0" borderId="14" xfId="0" applyNumberFormat="1" applyFont="1" applyFill="1" applyBorder="1" applyAlignment="1">
      <alignment horizontal="center" vertical="top" shrinkToFit="1"/>
    </xf>
    <xf numFmtId="3" fontId="4" fillId="0" borderId="15" xfId="0" applyNumberFormat="1" applyFont="1" applyFill="1" applyBorder="1" applyAlignment="1">
      <alignment horizontal="center" vertical="top" shrinkToFit="1"/>
    </xf>
    <xf numFmtId="3" fontId="5" fillId="0" borderId="16" xfId="0" applyNumberFormat="1" applyFont="1" applyFill="1" applyBorder="1" applyAlignment="1">
      <alignment horizontal="center" vertical="center" shrinkToFit="1"/>
    </xf>
    <xf numFmtId="3" fontId="5" fillId="0" borderId="16" xfId="0" applyNumberFormat="1" applyFont="1" applyFill="1" applyBorder="1" applyAlignment="1">
      <alignment horizontal="center" vertical="top" shrinkToFit="1"/>
    </xf>
    <xf numFmtId="3" fontId="8" fillId="0" borderId="11" xfId="0" applyNumberFormat="1" applyFont="1" applyFill="1" applyBorder="1" applyAlignment="1">
      <alignment horizontal="center" vertical="top" shrinkToFit="1"/>
    </xf>
    <xf numFmtId="3" fontId="6" fillId="0" borderId="11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E712B-96CD-4ADF-93A9-6703FD416899}">
  <sheetPr>
    <pageSetUpPr fitToPage="1"/>
  </sheetPr>
  <dimension ref="A2:E55"/>
  <sheetViews>
    <sheetView tabSelected="1" zoomScale="120" zoomScaleNormal="120" workbookViewId="0">
      <selection activeCell="B54" sqref="B54:D54"/>
    </sheetView>
  </sheetViews>
  <sheetFormatPr defaultRowHeight="12.75" x14ac:dyDescent="0.2"/>
  <cols>
    <col min="1" max="1" width="58.1640625" bestFit="1" customWidth="1"/>
    <col min="2" max="2" width="42" customWidth="1"/>
    <col min="3" max="3" width="23.6640625" customWidth="1"/>
    <col min="4" max="4" width="32.1640625" customWidth="1"/>
  </cols>
  <sheetData>
    <row r="2" spans="1:5" ht="15.75" x14ac:dyDescent="0.2">
      <c r="A2" s="29" t="s">
        <v>23</v>
      </c>
      <c r="B2" s="29"/>
      <c r="C2" s="29"/>
      <c r="D2" s="29"/>
      <c r="E2" s="1"/>
    </row>
    <row r="3" spans="1:5" ht="31.5" x14ac:dyDescent="0.2">
      <c r="A3" s="14" t="s">
        <v>0</v>
      </c>
      <c r="B3" s="3" t="s">
        <v>4</v>
      </c>
      <c r="C3" s="15" t="s">
        <v>13</v>
      </c>
      <c r="D3" s="3" t="s">
        <v>12</v>
      </c>
      <c r="E3" s="1"/>
    </row>
    <row r="4" spans="1:5" ht="15.75" x14ac:dyDescent="0.2">
      <c r="A4" s="4" t="s">
        <v>6</v>
      </c>
      <c r="B4" s="10">
        <v>80000</v>
      </c>
      <c r="C4" s="18">
        <v>25000</v>
      </c>
      <c r="D4" s="23">
        <f>B4-C4</f>
        <v>55000</v>
      </c>
      <c r="E4" s="1"/>
    </row>
    <row r="5" spans="1:5" ht="15.75" x14ac:dyDescent="0.2">
      <c r="A5" s="5" t="s">
        <v>7</v>
      </c>
      <c r="B5" s="12">
        <v>12500</v>
      </c>
      <c r="C5" s="19">
        <v>12000</v>
      </c>
      <c r="D5" s="24">
        <f>B5-C5</f>
        <v>500</v>
      </c>
      <c r="E5" s="1"/>
    </row>
    <row r="6" spans="1:5" ht="15.75" x14ac:dyDescent="0.2">
      <c r="A6" s="6" t="s">
        <v>5</v>
      </c>
      <c r="B6" s="9">
        <f t="shared" ref="B6:D6" si="0">SUM(B4:B5)</f>
        <v>92500</v>
      </c>
      <c r="C6" s="20">
        <f>SUM(C4:C5)</f>
        <v>37000</v>
      </c>
      <c r="D6" s="26">
        <f t="shared" si="0"/>
        <v>55500</v>
      </c>
      <c r="E6" s="1"/>
    </row>
    <row r="7" spans="1:5" ht="15.75" x14ac:dyDescent="0.2">
      <c r="A7" s="4" t="s">
        <v>8</v>
      </c>
      <c r="B7" s="10">
        <v>30000</v>
      </c>
      <c r="C7" s="18"/>
      <c r="D7" s="23">
        <f>B7-C7</f>
        <v>30000</v>
      </c>
      <c r="E7" s="1"/>
    </row>
    <row r="8" spans="1:5" ht="31.5" x14ac:dyDescent="0.2">
      <c r="A8" s="5" t="s">
        <v>9</v>
      </c>
      <c r="B8" s="11">
        <v>10000</v>
      </c>
      <c r="C8" s="21"/>
      <c r="D8" s="24">
        <f t="shared" ref="D8:D10" si="1">B8-C8</f>
        <v>10000</v>
      </c>
      <c r="E8" s="1"/>
    </row>
    <row r="9" spans="1:5" ht="15.75" x14ac:dyDescent="0.2">
      <c r="A9" s="5" t="s">
        <v>10</v>
      </c>
      <c r="B9" s="12">
        <v>95500</v>
      </c>
      <c r="C9" s="19">
        <v>70000</v>
      </c>
      <c r="D9" s="24">
        <f t="shared" si="1"/>
        <v>25500</v>
      </c>
      <c r="E9" s="1"/>
    </row>
    <row r="10" spans="1:5" ht="31.5" x14ac:dyDescent="0.2">
      <c r="A10" s="5" t="s">
        <v>28</v>
      </c>
      <c r="B10" s="12">
        <v>20000</v>
      </c>
      <c r="C10" s="28">
        <v>8000</v>
      </c>
      <c r="D10" s="24">
        <f t="shared" si="1"/>
        <v>12000</v>
      </c>
      <c r="E10" s="1"/>
    </row>
    <row r="11" spans="1:5" ht="15.75" x14ac:dyDescent="0.2">
      <c r="A11" s="6" t="s">
        <v>1</v>
      </c>
      <c r="B11" s="9">
        <f>SUM(B7:B10)</f>
        <v>155500</v>
      </c>
      <c r="C11" s="20">
        <f>SUM(C7:C10)</f>
        <v>78000</v>
      </c>
      <c r="D11" s="26">
        <f>SUM(D7:D9)</f>
        <v>65500</v>
      </c>
      <c r="E11" s="1"/>
    </row>
    <row r="12" spans="1:5" ht="15.75" x14ac:dyDescent="0.2">
      <c r="A12" s="2" t="s">
        <v>11</v>
      </c>
      <c r="B12" s="13">
        <v>70000</v>
      </c>
      <c r="C12" s="19">
        <v>70000</v>
      </c>
      <c r="D12" s="23">
        <f>B12-C12</f>
        <v>0</v>
      </c>
      <c r="E12" s="1"/>
    </row>
    <row r="13" spans="1:5" ht="15.75" x14ac:dyDescent="0.2">
      <c r="A13" s="6" t="s">
        <v>2</v>
      </c>
      <c r="B13" s="9">
        <f>SUM(B12)</f>
        <v>70000</v>
      </c>
      <c r="C13" s="20">
        <f>SUM(C12)</f>
        <v>70000</v>
      </c>
      <c r="D13" s="26">
        <f t="shared" ref="D13" si="2">SUM(D12)</f>
        <v>0</v>
      </c>
      <c r="E13" s="1"/>
    </row>
    <row r="14" spans="1:5" ht="15.75" x14ac:dyDescent="0.2">
      <c r="A14" s="5" t="s">
        <v>26</v>
      </c>
      <c r="B14" s="12">
        <v>5000</v>
      </c>
      <c r="C14" s="27"/>
      <c r="D14" s="23">
        <f>B14-C14</f>
        <v>5000</v>
      </c>
      <c r="E14" s="1"/>
    </row>
    <row r="15" spans="1:5" ht="15.75" x14ac:dyDescent="0.2">
      <c r="A15" s="5" t="s">
        <v>27</v>
      </c>
      <c r="B15" s="12">
        <v>3000</v>
      </c>
      <c r="C15" s="27"/>
      <c r="D15" s="24">
        <f>B15-C15</f>
        <v>3000</v>
      </c>
      <c r="E15" s="1"/>
    </row>
    <row r="16" spans="1:5" ht="15.75" x14ac:dyDescent="0.2">
      <c r="A16" s="6" t="s">
        <v>29</v>
      </c>
      <c r="B16" s="9">
        <f>B14+B15</f>
        <v>8000</v>
      </c>
      <c r="C16" s="9">
        <f t="shared" ref="C16:D16" si="3">C14+C15</f>
        <v>0</v>
      </c>
      <c r="D16" s="9">
        <f t="shared" si="3"/>
        <v>8000</v>
      </c>
      <c r="E16" s="1"/>
    </row>
    <row r="17" spans="1:5" ht="15.75" x14ac:dyDescent="0.2">
      <c r="A17" s="7" t="s">
        <v>3</v>
      </c>
      <c r="B17" s="16">
        <f>SUM(B13,B11,B6)+B16</f>
        <v>326000</v>
      </c>
      <c r="C17" s="22">
        <f>C6+C11+C13+C16</f>
        <v>185000</v>
      </c>
      <c r="D17" s="25">
        <f>D6+D11+D13+D16</f>
        <v>129000</v>
      </c>
      <c r="E17" s="8"/>
    </row>
    <row r="18" spans="1:5" ht="15.75" x14ac:dyDescent="0.2">
      <c r="A18" s="1"/>
      <c r="B18" s="17"/>
      <c r="C18" s="1"/>
      <c r="D18" s="1"/>
      <c r="E18" s="1"/>
    </row>
    <row r="21" spans="1:5" ht="15.75" x14ac:dyDescent="0.2">
      <c r="A21" s="29" t="s">
        <v>24</v>
      </c>
      <c r="B21" s="29"/>
      <c r="C21" s="29"/>
      <c r="D21" s="29"/>
    </row>
    <row r="22" spans="1:5" ht="31.5" x14ac:dyDescent="0.2">
      <c r="A22" s="14" t="s">
        <v>0</v>
      </c>
      <c r="B22" s="3" t="s">
        <v>4</v>
      </c>
      <c r="C22" s="15" t="s">
        <v>13</v>
      </c>
      <c r="D22" s="3" t="s">
        <v>12</v>
      </c>
    </row>
    <row r="23" spans="1:5" ht="15.75" x14ac:dyDescent="0.2">
      <c r="A23" s="4" t="s">
        <v>6</v>
      </c>
      <c r="B23" s="10">
        <v>80000</v>
      </c>
      <c r="C23" s="18">
        <v>17000</v>
      </c>
      <c r="D23" s="23">
        <f>B23-C23</f>
        <v>63000</v>
      </c>
    </row>
    <row r="24" spans="1:5" ht="15.75" x14ac:dyDescent="0.2">
      <c r="A24" s="5" t="s">
        <v>7</v>
      </c>
      <c r="B24" s="12">
        <v>12500</v>
      </c>
      <c r="C24" s="19">
        <v>12000</v>
      </c>
      <c r="D24" s="24">
        <f>B24-C24</f>
        <v>500</v>
      </c>
    </row>
    <row r="25" spans="1:5" ht="15.75" x14ac:dyDescent="0.2">
      <c r="A25" s="6" t="s">
        <v>5</v>
      </c>
      <c r="B25" s="9">
        <f t="shared" ref="B25:D25" si="4">SUM(B23:B24)</f>
        <v>92500</v>
      </c>
      <c r="C25" s="20">
        <f t="shared" si="4"/>
        <v>29000</v>
      </c>
      <c r="D25" s="26">
        <f t="shared" si="4"/>
        <v>63500</v>
      </c>
    </row>
    <row r="26" spans="1:5" ht="15.75" x14ac:dyDescent="0.2">
      <c r="A26" s="4" t="s">
        <v>8</v>
      </c>
      <c r="B26" s="10">
        <v>30000</v>
      </c>
      <c r="C26" s="18"/>
      <c r="D26" s="23">
        <f>B26-C26</f>
        <v>30000</v>
      </c>
    </row>
    <row r="27" spans="1:5" ht="31.5" x14ac:dyDescent="0.2">
      <c r="A27" s="5" t="s">
        <v>9</v>
      </c>
      <c r="B27" s="11">
        <v>10000</v>
      </c>
      <c r="C27" s="21">
        <v>10000</v>
      </c>
      <c r="D27" s="24">
        <f t="shared" ref="D27:D29" si="5">B27-C27</f>
        <v>0</v>
      </c>
    </row>
    <row r="28" spans="1:5" ht="15.75" x14ac:dyDescent="0.2">
      <c r="A28" s="5" t="s">
        <v>10</v>
      </c>
      <c r="B28" s="12">
        <v>95500</v>
      </c>
      <c r="C28" s="19">
        <v>65000</v>
      </c>
      <c r="D28" s="24">
        <f t="shared" si="5"/>
        <v>30500</v>
      </c>
    </row>
    <row r="29" spans="1:5" ht="31.5" x14ac:dyDescent="0.2">
      <c r="A29" s="5" t="s">
        <v>28</v>
      </c>
      <c r="B29" s="12">
        <v>20000</v>
      </c>
      <c r="C29" s="19">
        <v>10000</v>
      </c>
      <c r="D29" s="24">
        <f t="shared" si="5"/>
        <v>10000</v>
      </c>
    </row>
    <row r="30" spans="1:5" ht="15.75" x14ac:dyDescent="0.2">
      <c r="A30" s="6" t="s">
        <v>1</v>
      </c>
      <c r="B30" s="9">
        <f>SUM(B26:B29)</f>
        <v>155500</v>
      </c>
      <c r="C30" s="20">
        <f>SUM(C26:C29)</f>
        <v>85000</v>
      </c>
      <c r="D30" s="26">
        <f>SUM(D26:D29)</f>
        <v>70500</v>
      </c>
    </row>
    <row r="31" spans="1:5" ht="15.75" x14ac:dyDescent="0.2">
      <c r="A31" s="2" t="s">
        <v>11</v>
      </c>
      <c r="B31" s="13">
        <v>70000</v>
      </c>
      <c r="C31" s="19">
        <v>80000</v>
      </c>
      <c r="D31" s="23">
        <f>B31-C31</f>
        <v>-10000</v>
      </c>
    </row>
    <row r="32" spans="1:5" ht="15.75" x14ac:dyDescent="0.2">
      <c r="A32" s="6" t="s">
        <v>2</v>
      </c>
      <c r="B32" s="9">
        <f>SUM(B31)</f>
        <v>70000</v>
      </c>
      <c r="C32" s="20">
        <f>SUM(C31)</f>
        <v>80000</v>
      </c>
      <c r="D32" s="26">
        <f t="shared" ref="D32" si="6">SUM(D31)</f>
        <v>-10000</v>
      </c>
    </row>
    <row r="33" spans="1:4" ht="15.75" x14ac:dyDescent="0.2">
      <c r="A33" s="5" t="s">
        <v>26</v>
      </c>
      <c r="B33" s="12">
        <v>5000</v>
      </c>
      <c r="C33" s="28">
        <v>5000</v>
      </c>
      <c r="D33" s="23">
        <f>B33-C33</f>
        <v>0</v>
      </c>
    </row>
    <row r="34" spans="1:4" ht="15.75" x14ac:dyDescent="0.2">
      <c r="A34" s="5" t="s">
        <v>27</v>
      </c>
      <c r="B34" s="12">
        <v>3000</v>
      </c>
      <c r="C34" s="28"/>
      <c r="D34" s="24">
        <f>B34-C34</f>
        <v>3000</v>
      </c>
    </row>
    <row r="35" spans="1:4" ht="15.75" x14ac:dyDescent="0.2">
      <c r="A35" s="6" t="s">
        <v>29</v>
      </c>
      <c r="B35" s="9">
        <f>B33+B34</f>
        <v>8000</v>
      </c>
      <c r="C35" s="9">
        <f t="shared" ref="C35:D35" si="7">C33+C34</f>
        <v>5000</v>
      </c>
      <c r="D35" s="9">
        <f t="shared" si="7"/>
        <v>3000</v>
      </c>
    </row>
    <row r="36" spans="1:4" ht="15.75" x14ac:dyDescent="0.2">
      <c r="A36" s="7" t="s">
        <v>3</v>
      </c>
      <c r="B36" s="16">
        <f>SUM(B32,B30,B25)+B35</f>
        <v>326000</v>
      </c>
      <c r="C36" s="22">
        <f>C25+C30+C32+C35</f>
        <v>199000</v>
      </c>
      <c r="D36" s="25">
        <f>D25+D30+D32+D35</f>
        <v>127000</v>
      </c>
    </row>
    <row r="40" spans="1:4" ht="15.75" x14ac:dyDescent="0.2">
      <c r="A40" s="29" t="s">
        <v>25</v>
      </c>
      <c r="B40" s="29"/>
      <c r="C40" s="29"/>
      <c r="D40" s="29"/>
    </row>
    <row r="41" spans="1:4" ht="31.5" x14ac:dyDescent="0.2">
      <c r="A41" s="14" t="s">
        <v>0</v>
      </c>
      <c r="B41" s="3" t="s">
        <v>4</v>
      </c>
      <c r="C41" s="15" t="s">
        <v>13</v>
      </c>
      <c r="D41" s="3" t="s">
        <v>12</v>
      </c>
    </row>
    <row r="42" spans="1:4" ht="15.75" x14ac:dyDescent="0.2">
      <c r="A42" s="4" t="s">
        <v>6</v>
      </c>
      <c r="B42" s="10">
        <v>80000</v>
      </c>
      <c r="C42" s="18">
        <v>22000</v>
      </c>
      <c r="D42" s="23">
        <f>B42-C42</f>
        <v>58000</v>
      </c>
    </row>
    <row r="43" spans="1:4" ht="15.75" x14ac:dyDescent="0.2">
      <c r="A43" s="5" t="s">
        <v>7</v>
      </c>
      <c r="B43" s="12">
        <v>12500</v>
      </c>
      <c r="C43" s="19">
        <v>6000</v>
      </c>
      <c r="D43" s="24">
        <f>B43-C43</f>
        <v>6500</v>
      </c>
    </row>
    <row r="44" spans="1:4" ht="15.75" x14ac:dyDescent="0.2">
      <c r="A44" s="6" t="s">
        <v>5</v>
      </c>
      <c r="B44" s="9">
        <f t="shared" ref="B44:D44" si="8">SUM(B42:B43)</f>
        <v>92500</v>
      </c>
      <c r="C44" s="20">
        <f t="shared" si="8"/>
        <v>28000</v>
      </c>
      <c r="D44" s="26">
        <f t="shared" si="8"/>
        <v>64500</v>
      </c>
    </row>
    <row r="45" spans="1:4" ht="15.75" x14ac:dyDescent="0.2">
      <c r="A45" s="4" t="s">
        <v>8</v>
      </c>
      <c r="B45" s="10">
        <v>30000</v>
      </c>
      <c r="C45" s="18">
        <v>0</v>
      </c>
      <c r="D45" s="23">
        <f>B45-C45</f>
        <v>30000</v>
      </c>
    </row>
    <row r="46" spans="1:4" ht="31.5" x14ac:dyDescent="0.2">
      <c r="A46" s="5" t="s">
        <v>9</v>
      </c>
      <c r="B46" s="11">
        <v>10000</v>
      </c>
      <c r="C46" s="21">
        <v>5000</v>
      </c>
      <c r="D46" s="24">
        <f t="shared" ref="D46:D48" si="9">B46-C46</f>
        <v>5000</v>
      </c>
    </row>
    <row r="47" spans="1:4" ht="15.75" x14ac:dyDescent="0.2">
      <c r="A47" s="5" t="s">
        <v>10</v>
      </c>
      <c r="B47" s="12">
        <v>95500</v>
      </c>
      <c r="C47" s="19">
        <v>50000</v>
      </c>
      <c r="D47" s="24">
        <f t="shared" si="9"/>
        <v>45500</v>
      </c>
    </row>
    <row r="48" spans="1:4" ht="31.5" x14ac:dyDescent="0.2">
      <c r="A48" s="5" t="s">
        <v>28</v>
      </c>
      <c r="B48" s="12">
        <v>20000</v>
      </c>
      <c r="C48" s="19">
        <f>10000</f>
        <v>10000</v>
      </c>
      <c r="D48" s="24">
        <f t="shared" si="9"/>
        <v>10000</v>
      </c>
    </row>
    <row r="49" spans="1:4" ht="15.75" x14ac:dyDescent="0.2">
      <c r="A49" s="6" t="s">
        <v>1</v>
      </c>
      <c r="B49" s="9">
        <f>SUM(B45:B48)</f>
        <v>155500</v>
      </c>
      <c r="C49" s="20">
        <f>SUM(C45:C48)</f>
        <v>65000</v>
      </c>
      <c r="D49" s="26">
        <f>SUM(D45:D48)</f>
        <v>90500</v>
      </c>
    </row>
    <row r="50" spans="1:4" ht="15.75" x14ac:dyDescent="0.2">
      <c r="A50" s="2" t="s">
        <v>11</v>
      </c>
      <c r="B50" s="13">
        <v>70000</v>
      </c>
      <c r="C50" s="19">
        <v>70000</v>
      </c>
      <c r="D50" s="23">
        <f>B50-C50</f>
        <v>0</v>
      </c>
    </row>
    <row r="51" spans="1:4" ht="15.75" x14ac:dyDescent="0.2">
      <c r="A51" s="6" t="s">
        <v>2</v>
      </c>
      <c r="B51" s="9">
        <f>SUM(B50)</f>
        <v>70000</v>
      </c>
      <c r="C51" s="20">
        <f>SUM(C50)</f>
        <v>70000</v>
      </c>
      <c r="D51" s="26">
        <f t="shared" ref="D51" si="10">SUM(D50)</f>
        <v>0</v>
      </c>
    </row>
    <row r="52" spans="1:4" ht="15.75" x14ac:dyDescent="0.2">
      <c r="A52" s="5" t="s">
        <v>26</v>
      </c>
      <c r="B52" s="12">
        <v>5000</v>
      </c>
      <c r="C52" s="28">
        <v>6000</v>
      </c>
      <c r="D52" s="23">
        <f>B52-C52</f>
        <v>-1000</v>
      </c>
    </row>
    <row r="53" spans="1:4" ht="15.75" x14ac:dyDescent="0.2">
      <c r="A53" s="5" t="s">
        <v>27</v>
      </c>
      <c r="B53" s="12">
        <v>3000</v>
      </c>
      <c r="C53" s="28">
        <v>1500</v>
      </c>
      <c r="D53" s="24">
        <f>B53-C53</f>
        <v>1500</v>
      </c>
    </row>
    <row r="54" spans="1:4" ht="15.75" x14ac:dyDescent="0.2">
      <c r="A54" s="6" t="s">
        <v>29</v>
      </c>
      <c r="B54" s="9">
        <f>B52+B53</f>
        <v>8000</v>
      </c>
      <c r="C54" s="9">
        <f t="shared" ref="C54:D54" si="11">C52+C53</f>
        <v>7500</v>
      </c>
      <c r="D54" s="9">
        <f t="shared" si="11"/>
        <v>500</v>
      </c>
    </row>
    <row r="55" spans="1:4" ht="15.75" x14ac:dyDescent="0.2">
      <c r="A55" s="7" t="s">
        <v>3</v>
      </c>
      <c r="B55" s="16">
        <f>SUM(B51,B49,B44)+B54</f>
        <v>326000</v>
      </c>
      <c r="C55" s="22">
        <f>C44+C49+C51+C54</f>
        <v>170500</v>
      </c>
      <c r="D55" s="25">
        <f>D44+D49+D51+D54</f>
        <v>155500</v>
      </c>
    </row>
  </sheetData>
  <mergeCells count="3">
    <mergeCell ref="A2:D2"/>
    <mergeCell ref="A21:D21"/>
    <mergeCell ref="A40:D40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D2129-B9AC-4081-8E53-7770169E9811}">
  <sheetPr>
    <pageSetUpPr fitToPage="1"/>
  </sheetPr>
  <dimension ref="A2:E55"/>
  <sheetViews>
    <sheetView topLeftCell="A34" zoomScale="120" zoomScaleNormal="120" workbookViewId="0">
      <selection activeCell="B54" sqref="B54:D54"/>
    </sheetView>
  </sheetViews>
  <sheetFormatPr defaultRowHeight="12.75" x14ac:dyDescent="0.2"/>
  <cols>
    <col min="1" max="1" width="58.1640625" bestFit="1" customWidth="1"/>
    <col min="2" max="2" width="42" customWidth="1"/>
    <col min="3" max="3" width="23.6640625" customWidth="1"/>
    <col min="4" max="4" width="32.1640625" customWidth="1"/>
  </cols>
  <sheetData>
    <row r="2" spans="1:5" ht="15.75" x14ac:dyDescent="0.2">
      <c r="A2" s="29" t="s">
        <v>20</v>
      </c>
      <c r="B2" s="29"/>
      <c r="C2" s="29"/>
      <c r="D2" s="29"/>
      <c r="E2" s="1"/>
    </row>
    <row r="3" spans="1:5" ht="31.5" x14ac:dyDescent="0.2">
      <c r="A3" s="14" t="s">
        <v>0</v>
      </c>
      <c r="B3" s="3" t="s">
        <v>4</v>
      </c>
      <c r="C3" s="15" t="s">
        <v>13</v>
      </c>
      <c r="D3" s="3" t="s">
        <v>12</v>
      </c>
      <c r="E3" s="1"/>
    </row>
    <row r="4" spans="1:5" ht="15.75" x14ac:dyDescent="0.2">
      <c r="A4" s="4" t="s">
        <v>6</v>
      </c>
      <c r="B4" s="10">
        <v>80000</v>
      </c>
      <c r="C4" s="18">
        <v>31000</v>
      </c>
      <c r="D4" s="23">
        <f>B4-C4</f>
        <v>49000</v>
      </c>
      <c r="E4" s="1"/>
    </row>
    <row r="5" spans="1:5" ht="15.75" x14ac:dyDescent="0.2">
      <c r="A5" s="5" t="s">
        <v>7</v>
      </c>
      <c r="B5" s="12">
        <v>12500</v>
      </c>
      <c r="C5" s="19">
        <v>12000</v>
      </c>
      <c r="D5" s="24">
        <f>B5-C5</f>
        <v>500</v>
      </c>
      <c r="E5" s="1"/>
    </row>
    <row r="6" spans="1:5" ht="15.75" x14ac:dyDescent="0.2">
      <c r="A6" s="6" t="s">
        <v>5</v>
      </c>
      <c r="B6" s="9">
        <f t="shared" ref="B6:D6" si="0">SUM(B4:B5)</f>
        <v>92500</v>
      </c>
      <c r="C6" s="20">
        <f>SUM(C4:C5)</f>
        <v>43000</v>
      </c>
      <c r="D6" s="26">
        <f t="shared" si="0"/>
        <v>49500</v>
      </c>
      <c r="E6" s="1"/>
    </row>
    <row r="7" spans="1:5" ht="15.75" x14ac:dyDescent="0.2">
      <c r="A7" s="4" t="s">
        <v>8</v>
      </c>
      <c r="B7" s="10">
        <v>30000</v>
      </c>
      <c r="C7" s="18"/>
      <c r="D7" s="23">
        <f>B7-C7</f>
        <v>30000</v>
      </c>
      <c r="E7" s="1"/>
    </row>
    <row r="8" spans="1:5" ht="31.5" x14ac:dyDescent="0.2">
      <c r="A8" s="5" t="s">
        <v>9</v>
      </c>
      <c r="B8" s="11">
        <v>10000</v>
      </c>
      <c r="C8" s="21"/>
      <c r="D8" s="24">
        <f t="shared" ref="D8:D10" si="1">B8-C8</f>
        <v>10000</v>
      </c>
      <c r="E8" s="1"/>
    </row>
    <row r="9" spans="1:5" ht="15.75" x14ac:dyDescent="0.2">
      <c r="A9" s="5" t="s">
        <v>10</v>
      </c>
      <c r="B9" s="12">
        <v>95500</v>
      </c>
      <c r="C9" s="19">
        <v>60000</v>
      </c>
      <c r="D9" s="24">
        <f t="shared" si="1"/>
        <v>35500</v>
      </c>
      <c r="E9" s="1"/>
    </row>
    <row r="10" spans="1:5" ht="31.5" x14ac:dyDescent="0.2">
      <c r="A10" s="5" t="s">
        <v>28</v>
      </c>
      <c r="B10" s="12">
        <v>20000</v>
      </c>
      <c r="C10" s="19">
        <f>8000</f>
        <v>8000</v>
      </c>
      <c r="D10" s="24">
        <f t="shared" si="1"/>
        <v>12000</v>
      </c>
      <c r="E10" s="1"/>
    </row>
    <row r="11" spans="1:5" ht="15.75" x14ac:dyDescent="0.2">
      <c r="A11" s="6" t="s">
        <v>1</v>
      </c>
      <c r="B11" s="9">
        <f>SUM(B7:B10)</f>
        <v>155500</v>
      </c>
      <c r="C11" s="20">
        <f>SUM(C7:C10)</f>
        <v>68000</v>
      </c>
      <c r="D11" s="26">
        <f>SUM(D7:D10)</f>
        <v>87500</v>
      </c>
      <c r="E11" s="1"/>
    </row>
    <row r="12" spans="1:5" ht="15.75" x14ac:dyDescent="0.2">
      <c r="A12" s="2" t="s">
        <v>11</v>
      </c>
      <c r="B12" s="13">
        <v>70000</v>
      </c>
      <c r="C12" s="19">
        <v>30000</v>
      </c>
      <c r="D12" s="23">
        <f>B12-C12</f>
        <v>40000</v>
      </c>
      <c r="E12" s="1"/>
    </row>
    <row r="13" spans="1:5" ht="15.75" x14ac:dyDescent="0.2">
      <c r="A13" s="6" t="s">
        <v>2</v>
      </c>
      <c r="B13" s="9">
        <f>SUM(B12)</f>
        <v>70000</v>
      </c>
      <c r="C13" s="20">
        <f>SUM(C12)</f>
        <v>30000</v>
      </c>
      <c r="D13" s="26">
        <f t="shared" ref="D13" si="2">SUM(D12)</f>
        <v>40000</v>
      </c>
      <c r="E13" s="1"/>
    </row>
    <row r="14" spans="1:5" ht="15.75" x14ac:dyDescent="0.2">
      <c r="A14" s="5" t="s">
        <v>26</v>
      </c>
      <c r="B14" s="12">
        <v>5000</v>
      </c>
      <c r="C14" s="28">
        <v>8000</v>
      </c>
      <c r="D14" s="23">
        <f>B14-C14</f>
        <v>-3000</v>
      </c>
      <c r="E14" s="1"/>
    </row>
    <row r="15" spans="1:5" ht="15.75" x14ac:dyDescent="0.2">
      <c r="A15" s="5" t="s">
        <v>27</v>
      </c>
      <c r="B15" s="12">
        <v>3000</v>
      </c>
      <c r="C15" s="28">
        <v>1500</v>
      </c>
      <c r="D15" s="24">
        <f>B15-C15</f>
        <v>1500</v>
      </c>
      <c r="E15" s="1"/>
    </row>
    <row r="16" spans="1:5" ht="15.75" x14ac:dyDescent="0.2">
      <c r="A16" s="6" t="s">
        <v>29</v>
      </c>
      <c r="B16" s="9">
        <f>B14+B15</f>
        <v>8000</v>
      </c>
      <c r="C16" s="9">
        <f>C14+C15</f>
        <v>9500</v>
      </c>
      <c r="D16" s="26">
        <f t="shared" ref="D16" si="3">SUM(D14:D15)</f>
        <v>-1500</v>
      </c>
      <c r="E16" s="1"/>
    </row>
    <row r="17" spans="1:5" ht="15.75" x14ac:dyDescent="0.2">
      <c r="A17" s="7" t="s">
        <v>3</v>
      </c>
      <c r="B17" s="16">
        <f>SUM(B13,B11,B6)+B16</f>
        <v>326000</v>
      </c>
      <c r="C17" s="16">
        <f t="shared" ref="C17:D17" si="4">SUM(C13,C11,C6)+C16</f>
        <v>150500</v>
      </c>
      <c r="D17" s="16">
        <f t="shared" si="4"/>
        <v>175500</v>
      </c>
      <c r="E17" s="8"/>
    </row>
    <row r="18" spans="1:5" ht="15.75" x14ac:dyDescent="0.2">
      <c r="A18" s="1"/>
      <c r="B18" s="17"/>
      <c r="C18" s="1"/>
      <c r="D18" s="1"/>
      <c r="E18" s="1"/>
    </row>
    <row r="21" spans="1:5" ht="15.75" x14ac:dyDescent="0.2">
      <c r="A21" s="29" t="s">
        <v>21</v>
      </c>
      <c r="B21" s="29"/>
      <c r="C21" s="29"/>
      <c r="D21" s="29"/>
    </row>
    <row r="22" spans="1:5" ht="31.5" x14ac:dyDescent="0.2">
      <c r="A22" s="14" t="s">
        <v>0</v>
      </c>
      <c r="B22" s="3" t="s">
        <v>4</v>
      </c>
      <c r="C22" s="15" t="s">
        <v>13</v>
      </c>
      <c r="D22" s="3" t="s">
        <v>12</v>
      </c>
    </row>
    <row r="23" spans="1:5" ht="15.75" x14ac:dyDescent="0.2">
      <c r="A23" s="4" t="s">
        <v>6</v>
      </c>
      <c r="B23" s="10">
        <v>80000</v>
      </c>
      <c r="C23" s="18">
        <v>35000</v>
      </c>
      <c r="D23" s="23">
        <f>B23-C23</f>
        <v>45000</v>
      </c>
    </row>
    <row r="24" spans="1:5" ht="15.75" x14ac:dyDescent="0.2">
      <c r="A24" s="5" t="s">
        <v>7</v>
      </c>
      <c r="B24" s="12">
        <v>12500</v>
      </c>
      <c r="C24" s="19">
        <v>21000</v>
      </c>
      <c r="D24" s="24">
        <f>B24-C24</f>
        <v>-8500</v>
      </c>
    </row>
    <row r="25" spans="1:5" ht="15.75" x14ac:dyDescent="0.2">
      <c r="A25" s="6" t="s">
        <v>5</v>
      </c>
      <c r="B25" s="9">
        <f t="shared" ref="B25:D25" si="5">SUM(B23:B24)</f>
        <v>92500</v>
      </c>
      <c r="C25" s="20">
        <f t="shared" si="5"/>
        <v>56000</v>
      </c>
      <c r="D25" s="26">
        <f t="shared" si="5"/>
        <v>36500</v>
      </c>
    </row>
    <row r="26" spans="1:5" ht="15.75" x14ac:dyDescent="0.2">
      <c r="A26" s="4" t="s">
        <v>8</v>
      </c>
      <c r="B26" s="10">
        <v>30000</v>
      </c>
      <c r="C26" s="18"/>
      <c r="D26" s="23">
        <f>B26-C26</f>
        <v>30000</v>
      </c>
    </row>
    <row r="27" spans="1:5" ht="31.5" x14ac:dyDescent="0.2">
      <c r="A27" s="5" t="s">
        <v>9</v>
      </c>
      <c r="B27" s="11">
        <v>10000</v>
      </c>
      <c r="C27" s="21"/>
      <c r="D27" s="24">
        <f t="shared" ref="D27:D29" si="6">B27-C27</f>
        <v>10000</v>
      </c>
    </row>
    <row r="28" spans="1:5" ht="15.75" x14ac:dyDescent="0.2">
      <c r="A28" s="5" t="s">
        <v>10</v>
      </c>
      <c r="B28" s="12">
        <v>95500</v>
      </c>
      <c r="C28" s="19">
        <v>80000</v>
      </c>
      <c r="D28" s="24">
        <f t="shared" si="6"/>
        <v>15500</v>
      </c>
    </row>
    <row r="29" spans="1:5" ht="31.5" x14ac:dyDescent="0.2">
      <c r="A29" s="5" t="s">
        <v>28</v>
      </c>
      <c r="B29" s="12">
        <v>20000</v>
      </c>
      <c r="C29" s="19">
        <v>9000</v>
      </c>
      <c r="D29" s="24">
        <f t="shared" si="6"/>
        <v>11000</v>
      </c>
    </row>
    <row r="30" spans="1:5" ht="15.75" x14ac:dyDescent="0.2">
      <c r="A30" s="6" t="s">
        <v>1</v>
      </c>
      <c r="B30" s="9">
        <f>SUM(B26:B29)</f>
        <v>155500</v>
      </c>
      <c r="C30" s="20">
        <f>SUM(C26:C29)</f>
        <v>89000</v>
      </c>
      <c r="D30" s="26">
        <f>SUM(D26:D29)</f>
        <v>66500</v>
      </c>
    </row>
    <row r="31" spans="1:5" ht="15.75" x14ac:dyDescent="0.2">
      <c r="A31" s="2" t="s">
        <v>11</v>
      </c>
      <c r="B31" s="13">
        <v>70000</v>
      </c>
      <c r="C31" s="19">
        <v>50000</v>
      </c>
      <c r="D31" s="23">
        <f>B31-C31</f>
        <v>20000</v>
      </c>
    </row>
    <row r="32" spans="1:5" ht="15.75" x14ac:dyDescent="0.2">
      <c r="A32" s="6" t="s">
        <v>2</v>
      </c>
      <c r="B32" s="9">
        <f>SUM(B31)</f>
        <v>70000</v>
      </c>
      <c r="C32" s="20">
        <f>SUM(C31)</f>
        <v>50000</v>
      </c>
      <c r="D32" s="26">
        <f t="shared" ref="D32" si="7">SUM(D31)</f>
        <v>20000</v>
      </c>
    </row>
    <row r="33" spans="1:4" ht="15.75" x14ac:dyDescent="0.2">
      <c r="A33" s="5" t="s">
        <v>26</v>
      </c>
      <c r="B33" s="12">
        <v>5000</v>
      </c>
      <c r="C33" s="28">
        <v>5500</v>
      </c>
      <c r="D33" s="23">
        <f>B33-C33</f>
        <v>-500</v>
      </c>
    </row>
    <row r="34" spans="1:4" ht="15.75" x14ac:dyDescent="0.2">
      <c r="A34" s="5" t="s">
        <v>27</v>
      </c>
      <c r="B34" s="12">
        <v>3000</v>
      </c>
      <c r="C34" s="28"/>
      <c r="D34" s="24">
        <f>B34-C34</f>
        <v>3000</v>
      </c>
    </row>
    <row r="35" spans="1:4" ht="15.75" x14ac:dyDescent="0.2">
      <c r="A35" s="6" t="s">
        <v>29</v>
      </c>
      <c r="B35" s="9">
        <f>B33+B34</f>
        <v>8000</v>
      </c>
      <c r="C35" s="9">
        <f t="shared" ref="C35" si="8">C33+C34</f>
        <v>5500</v>
      </c>
      <c r="D35" s="26">
        <f t="shared" ref="D35" si="9">SUM(D33:D34)</f>
        <v>2500</v>
      </c>
    </row>
    <row r="36" spans="1:4" ht="15.75" x14ac:dyDescent="0.2">
      <c r="A36" s="7" t="s">
        <v>3</v>
      </c>
      <c r="B36" s="16">
        <f>SUM(B32,B30,B25)+B35</f>
        <v>326000</v>
      </c>
      <c r="C36" s="16">
        <f t="shared" ref="C36" si="10">SUM(C32,C30,C25)+C35</f>
        <v>200500</v>
      </c>
      <c r="D36" s="16">
        <f>SUM(D32,D30,D25)+D35</f>
        <v>125500</v>
      </c>
    </row>
    <row r="40" spans="1:4" ht="15.75" x14ac:dyDescent="0.2">
      <c r="A40" s="29" t="s">
        <v>22</v>
      </c>
      <c r="B40" s="29"/>
      <c r="C40" s="29"/>
      <c r="D40" s="29"/>
    </row>
    <row r="41" spans="1:4" ht="31.5" x14ac:dyDescent="0.2">
      <c r="A41" s="14" t="s">
        <v>0</v>
      </c>
      <c r="B41" s="3" t="s">
        <v>4</v>
      </c>
      <c r="C41" s="15" t="s">
        <v>13</v>
      </c>
      <c r="D41" s="3" t="s">
        <v>12</v>
      </c>
    </row>
    <row r="42" spans="1:4" ht="15.75" x14ac:dyDescent="0.2">
      <c r="A42" s="4" t="s">
        <v>6</v>
      </c>
      <c r="B42" s="10">
        <v>80000</v>
      </c>
      <c r="C42" s="18">
        <v>24800</v>
      </c>
      <c r="D42" s="23">
        <f>B42-C42</f>
        <v>55200</v>
      </c>
    </row>
    <row r="43" spans="1:4" ht="15.75" x14ac:dyDescent="0.2">
      <c r="A43" s="5" t="s">
        <v>7</v>
      </c>
      <c r="B43" s="12">
        <v>12500</v>
      </c>
      <c r="C43" s="19">
        <v>20000</v>
      </c>
      <c r="D43" s="24">
        <f>B43-C43</f>
        <v>-7500</v>
      </c>
    </row>
    <row r="44" spans="1:4" ht="15.75" x14ac:dyDescent="0.2">
      <c r="A44" s="6" t="s">
        <v>5</v>
      </c>
      <c r="B44" s="9">
        <f t="shared" ref="B44:D44" si="11">SUM(B42:B43)</f>
        <v>92500</v>
      </c>
      <c r="C44" s="20">
        <f t="shared" si="11"/>
        <v>44800</v>
      </c>
      <c r="D44" s="26">
        <f t="shared" si="11"/>
        <v>47700</v>
      </c>
    </row>
    <row r="45" spans="1:4" ht="15.75" x14ac:dyDescent="0.2">
      <c r="A45" s="4" t="s">
        <v>8</v>
      </c>
      <c r="B45" s="10">
        <v>30000</v>
      </c>
      <c r="C45" s="18">
        <v>0</v>
      </c>
      <c r="D45" s="23">
        <f>B45-C45</f>
        <v>30000</v>
      </c>
    </row>
    <row r="46" spans="1:4" ht="31.5" x14ac:dyDescent="0.2">
      <c r="A46" s="5" t="s">
        <v>9</v>
      </c>
      <c r="B46" s="11">
        <v>10000</v>
      </c>
      <c r="C46" s="21">
        <v>10000</v>
      </c>
      <c r="D46" s="24">
        <f t="shared" ref="D46:D48" si="12">B46-C46</f>
        <v>0</v>
      </c>
    </row>
    <row r="47" spans="1:4" ht="15.75" x14ac:dyDescent="0.2">
      <c r="A47" s="5" t="s">
        <v>10</v>
      </c>
      <c r="B47" s="12">
        <v>95500</v>
      </c>
      <c r="C47" s="19">
        <v>100000</v>
      </c>
      <c r="D47" s="24">
        <f t="shared" si="12"/>
        <v>-4500</v>
      </c>
    </row>
    <row r="48" spans="1:4" ht="31.5" x14ac:dyDescent="0.2">
      <c r="A48" s="5" t="s">
        <v>28</v>
      </c>
      <c r="B48" s="12">
        <v>20000</v>
      </c>
      <c r="C48" s="19">
        <v>10000</v>
      </c>
      <c r="D48" s="24">
        <f t="shared" si="12"/>
        <v>10000</v>
      </c>
    </row>
    <row r="49" spans="1:4" ht="15.75" x14ac:dyDescent="0.2">
      <c r="A49" s="6" t="s">
        <v>1</v>
      </c>
      <c r="B49" s="9">
        <f>SUM(B45:B48)</f>
        <v>155500</v>
      </c>
      <c r="C49" s="20">
        <f>SUM(C45:C48)</f>
        <v>120000</v>
      </c>
      <c r="D49" s="26">
        <f>SUM(D45:D48)</f>
        <v>35500</v>
      </c>
    </row>
    <row r="50" spans="1:4" ht="15.75" x14ac:dyDescent="0.2">
      <c r="A50" s="2" t="s">
        <v>11</v>
      </c>
      <c r="B50" s="13">
        <v>70000</v>
      </c>
      <c r="C50" s="19">
        <v>30000</v>
      </c>
      <c r="D50" s="23">
        <f>B50-C50</f>
        <v>40000</v>
      </c>
    </row>
    <row r="51" spans="1:4" ht="15.75" x14ac:dyDescent="0.2">
      <c r="A51" s="6" t="s">
        <v>2</v>
      </c>
      <c r="B51" s="9">
        <f>SUM(B50)</f>
        <v>70000</v>
      </c>
      <c r="C51" s="20">
        <f>SUM(C50)</f>
        <v>30000</v>
      </c>
      <c r="D51" s="26">
        <f t="shared" ref="D51" si="13">SUM(D50)</f>
        <v>40000</v>
      </c>
    </row>
    <row r="52" spans="1:4" ht="15.75" x14ac:dyDescent="0.2">
      <c r="A52" s="5" t="s">
        <v>26</v>
      </c>
      <c r="B52" s="12">
        <v>5000</v>
      </c>
      <c r="C52" s="28">
        <v>14000</v>
      </c>
      <c r="D52" s="23">
        <f>B52-C52</f>
        <v>-9000</v>
      </c>
    </row>
    <row r="53" spans="1:4" ht="15.75" x14ac:dyDescent="0.2">
      <c r="A53" s="5" t="s">
        <v>27</v>
      </c>
      <c r="B53" s="12">
        <v>3000</v>
      </c>
      <c r="C53" s="28"/>
      <c r="D53" s="24">
        <f>B53-C53</f>
        <v>3000</v>
      </c>
    </row>
    <row r="54" spans="1:4" ht="15.75" x14ac:dyDescent="0.2">
      <c r="A54" s="6" t="s">
        <v>29</v>
      </c>
      <c r="B54" s="9">
        <f>B52+B53</f>
        <v>8000</v>
      </c>
      <c r="C54" s="9">
        <f t="shared" ref="C54:D54" si="14">C52+C53</f>
        <v>14000</v>
      </c>
      <c r="D54" s="9">
        <f t="shared" si="14"/>
        <v>-6000</v>
      </c>
    </row>
    <row r="55" spans="1:4" ht="15.75" x14ac:dyDescent="0.2">
      <c r="A55" s="7" t="s">
        <v>3</v>
      </c>
      <c r="B55" s="16">
        <f>SUM(B51,B49,B44)+B54</f>
        <v>326000</v>
      </c>
      <c r="C55" s="16">
        <f t="shared" ref="C55" si="15">SUM(C51,C49,C44)+C54</f>
        <v>208800</v>
      </c>
      <c r="D55" s="16">
        <f t="shared" ref="D55" si="16">SUM(D51,D49,D44)+D54</f>
        <v>117200</v>
      </c>
    </row>
  </sheetData>
  <mergeCells count="3">
    <mergeCell ref="A2:D2"/>
    <mergeCell ref="A21:D21"/>
    <mergeCell ref="A40:D40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535EC-F562-4B7F-8ABB-BD16DFECE61B}">
  <sheetPr>
    <pageSetUpPr fitToPage="1"/>
  </sheetPr>
  <dimension ref="A2:E55"/>
  <sheetViews>
    <sheetView topLeftCell="A10" zoomScale="120" zoomScaleNormal="120" workbookViewId="0">
      <selection activeCell="B16" sqref="B16:D16"/>
    </sheetView>
  </sheetViews>
  <sheetFormatPr defaultRowHeight="12.75" x14ac:dyDescent="0.2"/>
  <cols>
    <col min="1" max="1" width="58.1640625" bestFit="1" customWidth="1"/>
    <col min="2" max="2" width="42" customWidth="1"/>
    <col min="3" max="3" width="23.6640625" customWidth="1"/>
    <col min="4" max="4" width="32.1640625" customWidth="1"/>
  </cols>
  <sheetData>
    <row r="2" spans="1:5" ht="15.75" x14ac:dyDescent="0.2">
      <c r="A2" s="29" t="s">
        <v>17</v>
      </c>
      <c r="B2" s="29"/>
      <c r="C2" s="29"/>
      <c r="D2" s="29"/>
      <c r="E2" s="1"/>
    </row>
    <row r="3" spans="1:5" ht="31.5" x14ac:dyDescent="0.2">
      <c r="A3" s="14" t="s">
        <v>0</v>
      </c>
      <c r="B3" s="3" t="s">
        <v>4</v>
      </c>
      <c r="C3" s="15" t="s">
        <v>13</v>
      </c>
      <c r="D3" s="3" t="s">
        <v>12</v>
      </c>
      <c r="E3" s="1"/>
    </row>
    <row r="4" spans="1:5" ht="15.75" x14ac:dyDescent="0.2">
      <c r="A4" s="4" t="s">
        <v>6</v>
      </c>
      <c r="B4" s="10">
        <v>80000</v>
      </c>
      <c r="C4" s="18">
        <v>45000</v>
      </c>
      <c r="D4" s="23">
        <f>B4-C4</f>
        <v>35000</v>
      </c>
      <c r="E4" s="1"/>
    </row>
    <row r="5" spans="1:5" ht="15.75" x14ac:dyDescent="0.2">
      <c r="A5" s="5" t="s">
        <v>7</v>
      </c>
      <c r="B5" s="12">
        <v>12500</v>
      </c>
      <c r="C5" s="19">
        <v>12000</v>
      </c>
      <c r="D5" s="24">
        <f>B5-C5</f>
        <v>500</v>
      </c>
      <c r="E5" s="1"/>
    </row>
    <row r="6" spans="1:5" ht="15.75" x14ac:dyDescent="0.2">
      <c r="A6" s="6" t="s">
        <v>5</v>
      </c>
      <c r="B6" s="9">
        <f t="shared" ref="B6:D6" si="0">SUM(B4:B5)</f>
        <v>92500</v>
      </c>
      <c r="C6" s="20">
        <f t="shared" si="0"/>
        <v>57000</v>
      </c>
      <c r="D6" s="26">
        <f t="shared" si="0"/>
        <v>35500</v>
      </c>
      <c r="E6" s="1"/>
    </row>
    <row r="7" spans="1:5" ht="15.75" x14ac:dyDescent="0.2">
      <c r="A7" s="4" t="s">
        <v>8</v>
      </c>
      <c r="B7" s="10">
        <v>30000</v>
      </c>
      <c r="C7" s="18"/>
      <c r="D7" s="23">
        <f>B7-C7</f>
        <v>30000</v>
      </c>
      <c r="E7" s="1"/>
    </row>
    <row r="8" spans="1:5" ht="31.5" x14ac:dyDescent="0.2">
      <c r="A8" s="5" t="s">
        <v>9</v>
      </c>
      <c r="B8" s="11">
        <v>10000</v>
      </c>
      <c r="C8" s="21">
        <v>7000</v>
      </c>
      <c r="D8" s="24">
        <f t="shared" ref="D8:D10" si="1">B8-C8</f>
        <v>3000</v>
      </c>
      <c r="E8" s="1"/>
    </row>
    <row r="9" spans="1:5" ht="15.75" x14ac:dyDescent="0.2">
      <c r="A9" s="5" t="s">
        <v>10</v>
      </c>
      <c r="B9" s="12">
        <v>95500</v>
      </c>
      <c r="C9" s="19">
        <v>85000</v>
      </c>
      <c r="D9" s="24">
        <f t="shared" si="1"/>
        <v>10500</v>
      </c>
      <c r="E9" s="1"/>
    </row>
    <row r="10" spans="1:5" ht="31.5" x14ac:dyDescent="0.2">
      <c r="A10" s="5" t="s">
        <v>28</v>
      </c>
      <c r="B10" s="12">
        <v>20000</v>
      </c>
      <c r="C10" s="19">
        <v>8500</v>
      </c>
      <c r="D10" s="24">
        <f t="shared" si="1"/>
        <v>11500</v>
      </c>
      <c r="E10" s="1"/>
    </row>
    <row r="11" spans="1:5" ht="15.75" x14ac:dyDescent="0.2">
      <c r="A11" s="6" t="s">
        <v>1</v>
      </c>
      <c r="B11" s="9">
        <f>SUM(B7:B10)</f>
        <v>155500</v>
      </c>
      <c r="C11" s="20">
        <f>SUM(C7:C10)</f>
        <v>100500</v>
      </c>
      <c r="D11" s="26">
        <f>SUM(D7:D10)</f>
        <v>55000</v>
      </c>
      <c r="E11" s="1"/>
    </row>
    <row r="12" spans="1:5" ht="15.75" x14ac:dyDescent="0.2">
      <c r="A12" s="2" t="s">
        <v>11</v>
      </c>
      <c r="B12" s="13">
        <v>70000</v>
      </c>
      <c r="C12" s="19">
        <v>20000</v>
      </c>
      <c r="D12" s="23">
        <f>B12-C12</f>
        <v>50000</v>
      </c>
      <c r="E12" s="1"/>
    </row>
    <row r="13" spans="1:5" ht="15.75" x14ac:dyDescent="0.2">
      <c r="A13" s="6" t="s">
        <v>2</v>
      </c>
      <c r="B13" s="9">
        <f>SUM(B12)</f>
        <v>70000</v>
      </c>
      <c r="C13" s="20">
        <f>SUM(C12)</f>
        <v>20000</v>
      </c>
      <c r="D13" s="26">
        <f t="shared" ref="D13" si="2">SUM(D12)</f>
        <v>50000</v>
      </c>
      <c r="E13" s="1"/>
    </row>
    <row r="14" spans="1:5" ht="15.75" x14ac:dyDescent="0.2">
      <c r="A14" s="5" t="s">
        <v>26</v>
      </c>
      <c r="B14" s="12">
        <v>5000</v>
      </c>
      <c r="C14" s="28">
        <v>10000</v>
      </c>
      <c r="D14" s="23">
        <f>B14-C14</f>
        <v>-5000</v>
      </c>
    </row>
    <row r="15" spans="1:5" ht="15.75" x14ac:dyDescent="0.2">
      <c r="A15" s="5" t="s">
        <v>27</v>
      </c>
      <c r="B15" s="12">
        <v>3000</v>
      </c>
      <c r="C15" s="28"/>
      <c r="D15" s="24">
        <f>B15-C15</f>
        <v>3000</v>
      </c>
    </row>
    <row r="16" spans="1:5" ht="15.75" x14ac:dyDescent="0.2">
      <c r="A16" s="6" t="s">
        <v>29</v>
      </c>
      <c r="B16" s="9">
        <f>B14+B15</f>
        <v>8000</v>
      </c>
      <c r="C16" s="9">
        <f t="shared" ref="C16:D16" si="3">C14+C15</f>
        <v>10000</v>
      </c>
      <c r="D16" s="9">
        <f t="shared" si="3"/>
        <v>-2000</v>
      </c>
    </row>
    <row r="17" spans="1:5" ht="15.75" x14ac:dyDescent="0.2">
      <c r="A17" s="7" t="s">
        <v>3</v>
      </c>
      <c r="B17" s="16">
        <f>SUM(B13,B11,B6)+B16</f>
        <v>326000</v>
      </c>
      <c r="C17" s="16">
        <f>SUM(C13,C11,C6)+C16</f>
        <v>187500</v>
      </c>
      <c r="D17" s="16">
        <f t="shared" ref="D17" si="4">SUM(D13,D11,D6)+D16</f>
        <v>138500</v>
      </c>
      <c r="E17" s="8"/>
    </row>
    <row r="18" spans="1:5" ht="15.75" x14ac:dyDescent="0.2">
      <c r="A18" s="1"/>
      <c r="B18" s="17"/>
      <c r="C18" s="1"/>
      <c r="D18" s="1"/>
      <c r="E18" s="1"/>
    </row>
    <row r="21" spans="1:5" ht="15.75" x14ac:dyDescent="0.2">
      <c r="A21" s="29" t="s">
        <v>18</v>
      </c>
      <c r="B21" s="29"/>
      <c r="C21" s="29"/>
      <c r="D21" s="29"/>
    </row>
    <row r="22" spans="1:5" ht="31.5" x14ac:dyDescent="0.2">
      <c r="A22" s="14" t="s">
        <v>0</v>
      </c>
      <c r="B22" s="3" t="s">
        <v>4</v>
      </c>
      <c r="C22" s="15" t="s">
        <v>13</v>
      </c>
      <c r="D22" s="3" t="s">
        <v>12</v>
      </c>
    </row>
    <row r="23" spans="1:5" ht="15.75" x14ac:dyDescent="0.2">
      <c r="A23" s="4" t="s">
        <v>6</v>
      </c>
      <c r="B23" s="10">
        <v>80000</v>
      </c>
      <c r="C23" s="18">
        <v>40000</v>
      </c>
      <c r="D23" s="23">
        <f>B23-C23</f>
        <v>40000</v>
      </c>
    </row>
    <row r="24" spans="1:5" ht="15.75" x14ac:dyDescent="0.2">
      <c r="A24" s="5" t="s">
        <v>7</v>
      </c>
      <c r="B24" s="12">
        <v>12500</v>
      </c>
      <c r="C24" s="19">
        <v>12000</v>
      </c>
      <c r="D24" s="24">
        <f>B24-C24</f>
        <v>500</v>
      </c>
    </row>
    <row r="25" spans="1:5" ht="15.75" x14ac:dyDescent="0.2">
      <c r="A25" s="6" t="s">
        <v>5</v>
      </c>
      <c r="B25" s="9">
        <f t="shared" ref="B25:D25" si="5">SUM(B23:B24)</f>
        <v>92500</v>
      </c>
      <c r="C25" s="20">
        <f t="shared" si="5"/>
        <v>52000</v>
      </c>
      <c r="D25" s="26">
        <f t="shared" si="5"/>
        <v>40500</v>
      </c>
    </row>
    <row r="26" spans="1:5" ht="15.75" x14ac:dyDescent="0.2">
      <c r="A26" s="4" t="s">
        <v>8</v>
      </c>
      <c r="B26" s="10">
        <v>30000</v>
      </c>
      <c r="C26" s="18"/>
      <c r="D26" s="23">
        <f>B26-C26</f>
        <v>30000</v>
      </c>
    </row>
    <row r="27" spans="1:5" ht="31.5" x14ac:dyDescent="0.2">
      <c r="A27" s="5" t="s">
        <v>9</v>
      </c>
      <c r="B27" s="11">
        <v>10000</v>
      </c>
      <c r="C27" s="21">
        <v>10000</v>
      </c>
      <c r="D27" s="24">
        <f t="shared" ref="D27:D29" si="6">B27-C27</f>
        <v>0</v>
      </c>
    </row>
    <row r="28" spans="1:5" ht="15.75" x14ac:dyDescent="0.2">
      <c r="A28" s="5" t="s">
        <v>10</v>
      </c>
      <c r="B28" s="12">
        <v>95500</v>
      </c>
      <c r="C28" s="19">
        <v>115000</v>
      </c>
      <c r="D28" s="24">
        <f t="shared" si="6"/>
        <v>-19500</v>
      </c>
    </row>
    <row r="29" spans="1:5" ht="31.5" x14ac:dyDescent="0.2">
      <c r="A29" s="5" t="s">
        <v>28</v>
      </c>
      <c r="B29" s="12">
        <v>20000</v>
      </c>
      <c r="C29" s="19">
        <v>5000</v>
      </c>
      <c r="D29" s="24">
        <f t="shared" si="6"/>
        <v>15000</v>
      </c>
    </row>
    <row r="30" spans="1:5" ht="15.75" x14ac:dyDescent="0.2">
      <c r="A30" s="6" t="s">
        <v>1</v>
      </c>
      <c r="B30" s="9">
        <f>SUM(B26:B29)</f>
        <v>155500</v>
      </c>
      <c r="C30" s="20">
        <f>SUM(C26:C29)</f>
        <v>130000</v>
      </c>
      <c r="D30" s="26">
        <f>SUM(D26:D29)</f>
        <v>25500</v>
      </c>
    </row>
    <row r="31" spans="1:5" ht="15.75" x14ac:dyDescent="0.2">
      <c r="A31" s="2" t="s">
        <v>11</v>
      </c>
      <c r="B31" s="13">
        <v>70000</v>
      </c>
      <c r="C31" s="19">
        <v>30000</v>
      </c>
      <c r="D31" s="23">
        <f>B31-C31</f>
        <v>40000</v>
      </c>
    </row>
    <row r="32" spans="1:5" ht="15.75" x14ac:dyDescent="0.2">
      <c r="A32" s="6" t="s">
        <v>2</v>
      </c>
      <c r="B32" s="9">
        <f>SUM(B31)</f>
        <v>70000</v>
      </c>
      <c r="C32" s="20">
        <f>SUM(C31)</f>
        <v>30000</v>
      </c>
      <c r="D32" s="26">
        <f t="shared" ref="D32" si="7">SUM(D31)</f>
        <v>40000</v>
      </c>
      <c r="E32" s="1"/>
    </row>
    <row r="33" spans="1:4" ht="15.75" x14ac:dyDescent="0.2">
      <c r="A33" s="5" t="s">
        <v>26</v>
      </c>
      <c r="B33" s="12">
        <v>5000</v>
      </c>
      <c r="C33" s="28">
        <v>10000</v>
      </c>
      <c r="D33" s="23">
        <f>B33-C33</f>
        <v>-5000</v>
      </c>
    </row>
    <row r="34" spans="1:4" ht="15.75" x14ac:dyDescent="0.2">
      <c r="A34" s="5" t="s">
        <v>27</v>
      </c>
      <c r="B34" s="12">
        <v>3000</v>
      </c>
      <c r="C34" s="28"/>
      <c r="D34" s="24">
        <f>B34-C34</f>
        <v>3000</v>
      </c>
    </row>
    <row r="35" spans="1:4" ht="15.75" x14ac:dyDescent="0.2">
      <c r="A35" s="6" t="s">
        <v>29</v>
      </c>
      <c r="B35" s="9">
        <f>B33+B34</f>
        <v>8000</v>
      </c>
      <c r="C35" s="9">
        <f t="shared" ref="C35:D35" si="8">C33+C34</f>
        <v>10000</v>
      </c>
      <c r="D35" s="9">
        <f t="shared" si="8"/>
        <v>-2000</v>
      </c>
    </row>
    <row r="36" spans="1:4" ht="15.75" x14ac:dyDescent="0.2">
      <c r="A36" s="7" t="s">
        <v>3</v>
      </c>
      <c r="B36" s="16">
        <f>SUM(B32,B30,B25)+B35</f>
        <v>326000</v>
      </c>
      <c r="C36" s="16">
        <f t="shared" ref="C36:D36" si="9">SUM(C32,C30,C25)+C35</f>
        <v>222000</v>
      </c>
      <c r="D36" s="16">
        <f t="shared" si="9"/>
        <v>104000</v>
      </c>
    </row>
    <row r="40" spans="1:4" ht="15.75" x14ac:dyDescent="0.2">
      <c r="A40" s="29" t="s">
        <v>19</v>
      </c>
      <c r="B40" s="29"/>
      <c r="C40" s="29"/>
      <c r="D40" s="29"/>
    </row>
    <row r="41" spans="1:4" ht="31.5" x14ac:dyDescent="0.2">
      <c r="A41" s="14" t="s">
        <v>0</v>
      </c>
      <c r="B41" s="3" t="s">
        <v>4</v>
      </c>
      <c r="C41" s="15" t="s">
        <v>13</v>
      </c>
      <c r="D41" s="3" t="s">
        <v>12</v>
      </c>
    </row>
    <row r="42" spans="1:4" ht="15.75" x14ac:dyDescent="0.2">
      <c r="A42" s="4" t="s">
        <v>6</v>
      </c>
      <c r="B42" s="10">
        <v>80000</v>
      </c>
      <c r="C42" s="18">
        <v>50000</v>
      </c>
      <c r="D42" s="23">
        <f>B42-C42</f>
        <v>30000</v>
      </c>
    </row>
    <row r="43" spans="1:4" ht="15.75" x14ac:dyDescent="0.2">
      <c r="A43" s="5" t="s">
        <v>7</v>
      </c>
      <c r="B43" s="12">
        <v>12500</v>
      </c>
      <c r="C43" s="19">
        <v>10000</v>
      </c>
      <c r="D43" s="24">
        <f>B43-C43</f>
        <v>2500</v>
      </c>
    </row>
    <row r="44" spans="1:4" ht="15.75" x14ac:dyDescent="0.2">
      <c r="A44" s="6" t="s">
        <v>5</v>
      </c>
      <c r="B44" s="9">
        <f t="shared" ref="B44:D44" si="10">SUM(B42:B43)</f>
        <v>92500</v>
      </c>
      <c r="C44" s="20">
        <f t="shared" si="10"/>
        <v>60000</v>
      </c>
      <c r="D44" s="26">
        <f t="shared" si="10"/>
        <v>32500</v>
      </c>
    </row>
    <row r="45" spans="1:4" ht="15.75" x14ac:dyDescent="0.2">
      <c r="A45" s="4" t="s">
        <v>8</v>
      </c>
      <c r="B45" s="10">
        <v>30000</v>
      </c>
      <c r="C45" s="18">
        <v>0</v>
      </c>
      <c r="D45" s="23">
        <f>B45-C45</f>
        <v>30000</v>
      </c>
    </row>
    <row r="46" spans="1:4" ht="31.5" x14ac:dyDescent="0.2">
      <c r="A46" s="5" t="s">
        <v>9</v>
      </c>
      <c r="B46" s="11">
        <v>10000</v>
      </c>
      <c r="C46" s="21">
        <v>5000</v>
      </c>
      <c r="D46" s="24">
        <f t="shared" ref="D46:D48" si="11">B46-C46</f>
        <v>5000</v>
      </c>
    </row>
    <row r="47" spans="1:4" ht="15.75" x14ac:dyDescent="0.2">
      <c r="A47" s="5" t="s">
        <v>10</v>
      </c>
      <c r="B47" s="12">
        <v>95500</v>
      </c>
      <c r="C47" s="19">
        <v>100000</v>
      </c>
      <c r="D47" s="24">
        <f t="shared" si="11"/>
        <v>-4500</v>
      </c>
    </row>
    <row r="48" spans="1:4" ht="31.5" x14ac:dyDescent="0.2">
      <c r="A48" s="5" t="s">
        <v>28</v>
      </c>
      <c r="B48" s="12">
        <v>20000</v>
      </c>
      <c r="C48" s="19">
        <f>15000</f>
        <v>15000</v>
      </c>
      <c r="D48" s="24">
        <f t="shared" si="11"/>
        <v>5000</v>
      </c>
    </row>
    <row r="49" spans="1:5" ht="15.75" x14ac:dyDescent="0.2">
      <c r="A49" s="6" t="s">
        <v>1</v>
      </c>
      <c r="B49" s="9">
        <f>SUM(B45:B48)</f>
        <v>155500</v>
      </c>
      <c r="C49" s="20">
        <f>SUM(C45:C48)</f>
        <v>120000</v>
      </c>
      <c r="D49" s="26">
        <f>SUM(D45:D48)</f>
        <v>35500</v>
      </c>
    </row>
    <row r="50" spans="1:5" ht="15.75" x14ac:dyDescent="0.2">
      <c r="A50" s="2" t="s">
        <v>11</v>
      </c>
      <c r="B50" s="13">
        <v>70000</v>
      </c>
      <c r="C50" s="19">
        <v>80000</v>
      </c>
      <c r="D50" s="23">
        <f>B50-C50</f>
        <v>-10000</v>
      </c>
    </row>
    <row r="51" spans="1:5" ht="15.75" x14ac:dyDescent="0.2">
      <c r="A51" s="6" t="s">
        <v>2</v>
      </c>
      <c r="B51" s="9">
        <f>SUM(B50)</f>
        <v>70000</v>
      </c>
      <c r="C51" s="20">
        <f>SUM(C50)</f>
        <v>80000</v>
      </c>
      <c r="D51" s="26">
        <f t="shared" ref="D51" si="12">SUM(D50)</f>
        <v>-10000</v>
      </c>
      <c r="E51" s="1"/>
    </row>
    <row r="52" spans="1:5" ht="15.75" x14ac:dyDescent="0.2">
      <c r="A52" s="5" t="s">
        <v>26</v>
      </c>
      <c r="B52" s="12">
        <v>5000</v>
      </c>
      <c r="C52" s="28">
        <v>3000</v>
      </c>
      <c r="D52" s="23">
        <f>B52-C52</f>
        <v>2000</v>
      </c>
    </row>
    <row r="53" spans="1:5" ht="15.75" x14ac:dyDescent="0.2">
      <c r="A53" s="5" t="s">
        <v>27</v>
      </c>
      <c r="B53" s="12">
        <v>3000</v>
      </c>
      <c r="C53" s="28">
        <v>1500</v>
      </c>
      <c r="D53" s="24">
        <f>B53-C53</f>
        <v>1500</v>
      </c>
    </row>
    <row r="54" spans="1:5" ht="15.75" x14ac:dyDescent="0.2">
      <c r="A54" s="6" t="s">
        <v>29</v>
      </c>
      <c r="B54" s="9">
        <f>B52+B53</f>
        <v>8000</v>
      </c>
      <c r="C54" s="9">
        <f t="shared" ref="C54" si="13">C52+C53</f>
        <v>4500</v>
      </c>
      <c r="D54" s="9">
        <f>D52+D53</f>
        <v>3500</v>
      </c>
    </row>
    <row r="55" spans="1:5" ht="15.75" x14ac:dyDescent="0.2">
      <c r="A55" s="7" t="s">
        <v>3</v>
      </c>
      <c r="B55" s="16">
        <f>SUM(B51,B49,B44)+B54</f>
        <v>326000</v>
      </c>
      <c r="C55" s="16">
        <f t="shared" ref="C55:D55" si="14">SUM(C51,C49,C44)+C54</f>
        <v>264500</v>
      </c>
      <c r="D55" s="16">
        <f t="shared" si="14"/>
        <v>61500</v>
      </c>
    </row>
  </sheetData>
  <mergeCells count="3">
    <mergeCell ref="A2:D2"/>
    <mergeCell ref="A21:D21"/>
    <mergeCell ref="A40:D40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6E60D-BD0C-497F-9714-5D571A1F2779}">
  <sheetPr>
    <pageSetUpPr fitToPage="1"/>
  </sheetPr>
  <dimension ref="A2:E55"/>
  <sheetViews>
    <sheetView topLeftCell="A37" zoomScale="120" zoomScaleNormal="120" workbookViewId="0">
      <selection activeCell="D59" sqref="D59"/>
    </sheetView>
  </sheetViews>
  <sheetFormatPr defaultRowHeight="12.75" x14ac:dyDescent="0.2"/>
  <cols>
    <col min="1" max="1" width="58.1640625" bestFit="1" customWidth="1"/>
    <col min="2" max="2" width="42" customWidth="1"/>
    <col min="3" max="3" width="23.6640625" customWidth="1"/>
    <col min="4" max="4" width="32.1640625" customWidth="1"/>
  </cols>
  <sheetData>
    <row r="2" spans="1:5" ht="15.75" x14ac:dyDescent="0.2">
      <c r="A2" s="29" t="s">
        <v>14</v>
      </c>
      <c r="B2" s="29"/>
      <c r="C2" s="29"/>
      <c r="D2" s="29"/>
      <c r="E2" s="1"/>
    </row>
    <row r="3" spans="1:5" ht="31.5" x14ac:dyDescent="0.2">
      <c r="A3" s="14" t="s">
        <v>0</v>
      </c>
      <c r="B3" s="3" t="s">
        <v>4</v>
      </c>
      <c r="C3" s="15" t="s">
        <v>13</v>
      </c>
      <c r="D3" s="3" t="s">
        <v>12</v>
      </c>
      <c r="E3" s="1"/>
    </row>
    <row r="4" spans="1:5" ht="15.75" x14ac:dyDescent="0.2">
      <c r="A4" s="4" t="s">
        <v>6</v>
      </c>
      <c r="B4" s="10">
        <v>80000</v>
      </c>
      <c r="C4" s="18">
        <v>50000</v>
      </c>
      <c r="D4" s="23">
        <f>B4-C4</f>
        <v>30000</v>
      </c>
      <c r="E4" s="1"/>
    </row>
    <row r="5" spans="1:5" ht="15.75" x14ac:dyDescent="0.2">
      <c r="A5" s="5" t="s">
        <v>7</v>
      </c>
      <c r="B5" s="12">
        <v>12500</v>
      </c>
      <c r="C5" s="19">
        <v>10000</v>
      </c>
      <c r="D5" s="24">
        <f>B5-C5</f>
        <v>2500</v>
      </c>
      <c r="E5" s="1"/>
    </row>
    <row r="6" spans="1:5" ht="15.75" x14ac:dyDescent="0.2">
      <c r="A6" s="6" t="s">
        <v>5</v>
      </c>
      <c r="B6" s="9">
        <f t="shared" ref="B6:D6" si="0">SUM(B4:B5)</f>
        <v>92500</v>
      </c>
      <c r="C6" s="20">
        <f t="shared" si="0"/>
        <v>60000</v>
      </c>
      <c r="D6" s="26">
        <f t="shared" si="0"/>
        <v>32500</v>
      </c>
      <c r="E6" s="1"/>
    </row>
    <row r="7" spans="1:5" ht="15.75" x14ac:dyDescent="0.2">
      <c r="A7" s="4" t="s">
        <v>8</v>
      </c>
      <c r="B7" s="10">
        <v>30000</v>
      </c>
      <c r="C7" s="18">
        <v>0</v>
      </c>
      <c r="D7" s="23">
        <f>B7-C7</f>
        <v>30000</v>
      </c>
      <c r="E7" s="1"/>
    </row>
    <row r="8" spans="1:5" ht="31.5" x14ac:dyDescent="0.2">
      <c r="A8" s="5" t="s">
        <v>9</v>
      </c>
      <c r="B8" s="11">
        <v>10000</v>
      </c>
      <c r="C8" s="21"/>
      <c r="D8" s="24">
        <f t="shared" ref="D8:D10" si="1">B8-C8</f>
        <v>10000</v>
      </c>
      <c r="E8" s="1"/>
    </row>
    <row r="9" spans="1:5" ht="15.75" x14ac:dyDescent="0.2">
      <c r="A9" s="5" t="s">
        <v>10</v>
      </c>
      <c r="B9" s="12">
        <v>95500</v>
      </c>
      <c r="C9" s="19">
        <v>100000</v>
      </c>
      <c r="D9" s="24">
        <f t="shared" si="1"/>
        <v>-4500</v>
      </c>
      <c r="E9" s="1"/>
    </row>
    <row r="10" spans="1:5" ht="31.5" x14ac:dyDescent="0.2">
      <c r="A10" s="5" t="s">
        <v>28</v>
      </c>
      <c r="B10" s="12">
        <v>20000</v>
      </c>
      <c r="C10" s="19">
        <v>10000</v>
      </c>
      <c r="D10" s="24">
        <f t="shared" si="1"/>
        <v>10000</v>
      </c>
      <c r="E10" s="1"/>
    </row>
    <row r="11" spans="1:5" ht="15.75" x14ac:dyDescent="0.2">
      <c r="A11" s="6" t="s">
        <v>1</v>
      </c>
      <c r="B11" s="9">
        <f>SUM(B7:B10)</f>
        <v>155500</v>
      </c>
      <c r="C11" s="20">
        <f>SUM(C7:C10)</f>
        <v>110000</v>
      </c>
      <c r="D11" s="26">
        <f>SUM(D7:D10)</f>
        <v>45500</v>
      </c>
      <c r="E11" s="1"/>
    </row>
    <row r="12" spans="1:5" ht="15.75" x14ac:dyDescent="0.2">
      <c r="A12" s="2" t="s">
        <v>11</v>
      </c>
      <c r="B12" s="13">
        <v>70000</v>
      </c>
      <c r="C12" s="19">
        <v>60000</v>
      </c>
      <c r="D12" s="23">
        <f>B12-C12</f>
        <v>10000</v>
      </c>
      <c r="E12" s="1"/>
    </row>
    <row r="13" spans="1:5" ht="15.75" x14ac:dyDescent="0.2">
      <c r="A13" s="6" t="s">
        <v>2</v>
      </c>
      <c r="B13" s="9">
        <f>SUM(B12)</f>
        <v>70000</v>
      </c>
      <c r="C13" s="20">
        <f>SUM(C12)</f>
        <v>60000</v>
      </c>
      <c r="D13" s="26">
        <f t="shared" ref="D13" si="2">SUM(D12)</f>
        <v>10000</v>
      </c>
      <c r="E13" s="1"/>
    </row>
    <row r="14" spans="1:5" ht="15.75" x14ac:dyDescent="0.2">
      <c r="A14" s="5" t="s">
        <v>26</v>
      </c>
      <c r="B14" s="12">
        <v>5000</v>
      </c>
      <c r="C14" s="28">
        <v>10000</v>
      </c>
      <c r="D14" s="23">
        <f>B14-C14</f>
        <v>-5000</v>
      </c>
      <c r="E14" s="1"/>
    </row>
    <row r="15" spans="1:5" ht="15.75" x14ac:dyDescent="0.2">
      <c r="A15" s="5" t="s">
        <v>27</v>
      </c>
      <c r="B15" s="12">
        <v>3000</v>
      </c>
      <c r="C15" s="28"/>
      <c r="D15" s="24">
        <f>B15-C15</f>
        <v>3000</v>
      </c>
      <c r="E15" s="1"/>
    </row>
    <row r="16" spans="1:5" ht="15.75" x14ac:dyDescent="0.2">
      <c r="A16" s="6" t="s">
        <v>29</v>
      </c>
      <c r="B16" s="9">
        <f>B14+B15</f>
        <v>8000</v>
      </c>
      <c r="C16" s="9">
        <f t="shared" ref="C16:D16" si="3">C14+C15</f>
        <v>10000</v>
      </c>
      <c r="D16" s="9">
        <f t="shared" si="3"/>
        <v>-2000</v>
      </c>
      <c r="E16" s="1"/>
    </row>
    <row r="17" spans="1:5" ht="15.75" x14ac:dyDescent="0.2">
      <c r="A17" s="7" t="s">
        <v>3</v>
      </c>
      <c r="B17" s="16">
        <f>SUM(B13,B11,B6)+B16</f>
        <v>326000</v>
      </c>
      <c r="C17" s="16">
        <f t="shared" ref="C17:D17" si="4">SUM(C13,C11,C6)+C16</f>
        <v>240000</v>
      </c>
      <c r="D17" s="16">
        <f t="shared" si="4"/>
        <v>86000</v>
      </c>
      <c r="E17" s="8"/>
    </row>
    <row r="18" spans="1:5" ht="15.75" x14ac:dyDescent="0.2">
      <c r="A18" s="1"/>
      <c r="B18" s="17"/>
      <c r="C18" s="1"/>
      <c r="D18" s="1"/>
      <c r="E18" s="1"/>
    </row>
    <row r="21" spans="1:5" ht="15.75" x14ac:dyDescent="0.2">
      <c r="A21" s="29" t="s">
        <v>15</v>
      </c>
      <c r="B21" s="29"/>
      <c r="C21" s="29"/>
      <c r="D21" s="29"/>
    </row>
    <row r="22" spans="1:5" ht="31.5" x14ac:dyDescent="0.2">
      <c r="A22" s="14" t="s">
        <v>0</v>
      </c>
      <c r="B22" s="3" t="s">
        <v>4</v>
      </c>
      <c r="C22" s="15" t="s">
        <v>13</v>
      </c>
      <c r="D22" s="3" t="s">
        <v>12</v>
      </c>
    </row>
    <row r="23" spans="1:5" ht="15.75" x14ac:dyDescent="0.2">
      <c r="A23" s="4" t="s">
        <v>6</v>
      </c>
      <c r="B23" s="10">
        <v>80000</v>
      </c>
      <c r="C23" s="18">
        <v>45000</v>
      </c>
      <c r="D23" s="23">
        <f>B23-C23</f>
        <v>35000</v>
      </c>
    </row>
    <row r="24" spans="1:5" ht="15.75" x14ac:dyDescent="0.2">
      <c r="A24" s="5" t="s">
        <v>7</v>
      </c>
      <c r="B24" s="12">
        <v>12500</v>
      </c>
      <c r="C24" s="19">
        <v>12000</v>
      </c>
      <c r="D24" s="24">
        <f>B24-C24</f>
        <v>500</v>
      </c>
    </row>
    <row r="25" spans="1:5" ht="15.75" x14ac:dyDescent="0.2">
      <c r="A25" s="6" t="s">
        <v>5</v>
      </c>
      <c r="B25" s="9">
        <f t="shared" ref="B25:D25" si="5">SUM(B23:B24)</f>
        <v>92500</v>
      </c>
      <c r="C25" s="20">
        <f t="shared" si="5"/>
        <v>57000</v>
      </c>
      <c r="D25" s="26">
        <f t="shared" si="5"/>
        <v>35500</v>
      </c>
    </row>
    <row r="26" spans="1:5" ht="15.75" x14ac:dyDescent="0.2">
      <c r="A26" s="4" t="s">
        <v>8</v>
      </c>
      <c r="B26" s="10">
        <v>30000</v>
      </c>
      <c r="C26" s="18">
        <v>0</v>
      </c>
      <c r="D26" s="23">
        <f>B26-C26</f>
        <v>30000</v>
      </c>
    </row>
    <row r="27" spans="1:5" ht="31.5" x14ac:dyDescent="0.2">
      <c r="A27" s="5" t="s">
        <v>9</v>
      </c>
      <c r="B27" s="11">
        <v>10000</v>
      </c>
      <c r="C27" s="21">
        <v>4400</v>
      </c>
      <c r="D27" s="24">
        <f t="shared" ref="D27:D29" si="6">B27-C27</f>
        <v>5600</v>
      </c>
    </row>
    <row r="28" spans="1:5" ht="15.75" x14ac:dyDescent="0.2">
      <c r="A28" s="5" t="s">
        <v>10</v>
      </c>
      <c r="B28" s="12">
        <v>95500</v>
      </c>
      <c r="C28" s="19">
        <v>80000</v>
      </c>
      <c r="D28" s="24">
        <f t="shared" si="6"/>
        <v>15500</v>
      </c>
    </row>
    <row r="29" spans="1:5" ht="31.5" x14ac:dyDescent="0.2">
      <c r="A29" s="5" t="s">
        <v>28</v>
      </c>
      <c r="B29" s="12">
        <v>20000</v>
      </c>
      <c r="C29" s="19">
        <v>5000</v>
      </c>
      <c r="D29" s="24">
        <f t="shared" si="6"/>
        <v>15000</v>
      </c>
    </row>
    <row r="30" spans="1:5" ht="15.75" x14ac:dyDescent="0.2">
      <c r="A30" s="6" t="s">
        <v>1</v>
      </c>
      <c r="B30" s="9">
        <f>SUM(B26:B29)</f>
        <v>155500</v>
      </c>
      <c r="C30" s="20">
        <f>SUM(C26:C29)</f>
        <v>89400</v>
      </c>
      <c r="D30" s="26">
        <f>SUM(D26:D29)</f>
        <v>66100</v>
      </c>
    </row>
    <row r="31" spans="1:5" ht="15.75" x14ac:dyDescent="0.2">
      <c r="A31" s="2" t="s">
        <v>11</v>
      </c>
      <c r="B31" s="13">
        <v>70000</v>
      </c>
      <c r="C31" s="19">
        <v>90000</v>
      </c>
      <c r="D31" s="23">
        <f>B31-C31</f>
        <v>-20000</v>
      </c>
    </row>
    <row r="32" spans="1:5" ht="15.75" x14ac:dyDescent="0.2">
      <c r="A32" s="6" t="s">
        <v>2</v>
      </c>
      <c r="B32" s="9">
        <f>SUM(B31)</f>
        <v>70000</v>
      </c>
      <c r="C32" s="20">
        <f>SUM(C31)</f>
        <v>90000</v>
      </c>
      <c r="D32" s="26">
        <f t="shared" ref="D32" si="7">SUM(D31)</f>
        <v>-20000</v>
      </c>
    </row>
    <row r="33" spans="1:4" ht="15.75" x14ac:dyDescent="0.2">
      <c r="A33" s="5" t="s">
        <v>26</v>
      </c>
      <c r="B33" s="12">
        <v>5000</v>
      </c>
      <c r="C33" s="28">
        <v>6000</v>
      </c>
      <c r="D33" s="23">
        <f>B33-C33</f>
        <v>-1000</v>
      </c>
    </row>
    <row r="34" spans="1:4" ht="15.75" x14ac:dyDescent="0.2">
      <c r="A34" s="5" t="s">
        <v>27</v>
      </c>
      <c r="B34" s="12">
        <v>3000</v>
      </c>
      <c r="C34" s="28"/>
      <c r="D34" s="24">
        <f>B34-C34</f>
        <v>3000</v>
      </c>
    </row>
    <row r="35" spans="1:4" ht="15.75" x14ac:dyDescent="0.2">
      <c r="A35" s="6" t="s">
        <v>29</v>
      </c>
      <c r="B35" s="9">
        <f>B33+B34</f>
        <v>8000</v>
      </c>
      <c r="C35" s="9">
        <f t="shared" ref="C35" si="8">C33+C34</f>
        <v>6000</v>
      </c>
      <c r="D35" s="26">
        <f t="shared" ref="D35" si="9">SUM(D33:D34)</f>
        <v>2000</v>
      </c>
    </row>
    <row r="36" spans="1:4" ht="15.75" x14ac:dyDescent="0.2">
      <c r="A36" s="7" t="s">
        <v>3</v>
      </c>
      <c r="B36" s="16">
        <f>SUM(B32,B30,B25)+B35</f>
        <v>326000</v>
      </c>
      <c r="C36" s="16">
        <f t="shared" ref="C36:D36" si="10">SUM(C32,C30,C25)+C35</f>
        <v>242400</v>
      </c>
      <c r="D36" s="16">
        <f t="shared" si="10"/>
        <v>83600</v>
      </c>
    </row>
    <row r="40" spans="1:4" ht="15.75" x14ac:dyDescent="0.2">
      <c r="A40" s="29" t="s">
        <v>16</v>
      </c>
      <c r="B40" s="29"/>
      <c r="C40" s="29"/>
      <c r="D40" s="29"/>
    </row>
    <row r="41" spans="1:4" ht="31.5" x14ac:dyDescent="0.2">
      <c r="A41" s="14" t="s">
        <v>0</v>
      </c>
      <c r="B41" s="3" t="s">
        <v>4</v>
      </c>
      <c r="C41" s="15" t="s">
        <v>13</v>
      </c>
      <c r="D41" s="3" t="s">
        <v>12</v>
      </c>
    </row>
    <row r="42" spans="1:4" ht="15.75" x14ac:dyDescent="0.2">
      <c r="A42" s="4" t="s">
        <v>6</v>
      </c>
      <c r="B42" s="10">
        <v>80000</v>
      </c>
      <c r="C42" s="18">
        <v>49350</v>
      </c>
      <c r="D42" s="23">
        <f>B42-C42</f>
        <v>30650</v>
      </c>
    </row>
    <row r="43" spans="1:4" ht="15.75" x14ac:dyDescent="0.2">
      <c r="A43" s="5" t="s">
        <v>7</v>
      </c>
      <c r="B43" s="12">
        <v>12500</v>
      </c>
      <c r="C43" s="19">
        <v>6000</v>
      </c>
      <c r="D43" s="24">
        <f>B43-C43</f>
        <v>6500</v>
      </c>
    </row>
    <row r="44" spans="1:4" ht="15.75" x14ac:dyDescent="0.2">
      <c r="A44" s="6" t="s">
        <v>5</v>
      </c>
      <c r="B44" s="9">
        <f t="shared" ref="B44:D44" si="11">SUM(B42:B43)</f>
        <v>92500</v>
      </c>
      <c r="C44" s="20">
        <f t="shared" si="11"/>
        <v>55350</v>
      </c>
      <c r="D44" s="26">
        <f t="shared" si="11"/>
        <v>37150</v>
      </c>
    </row>
    <row r="45" spans="1:4" ht="15.75" x14ac:dyDescent="0.2">
      <c r="A45" s="4" t="s">
        <v>8</v>
      </c>
      <c r="B45" s="10">
        <v>30000</v>
      </c>
      <c r="C45" s="18"/>
      <c r="D45" s="23">
        <f>B45-C45</f>
        <v>30000</v>
      </c>
    </row>
    <row r="46" spans="1:4" ht="31.5" x14ac:dyDescent="0.2">
      <c r="A46" s="5" t="s">
        <v>9</v>
      </c>
      <c r="B46" s="11">
        <v>10000</v>
      </c>
      <c r="C46" s="21">
        <v>10000</v>
      </c>
      <c r="D46" s="24">
        <f t="shared" ref="D46:D48" si="12">B46-C46</f>
        <v>0</v>
      </c>
    </row>
    <row r="47" spans="1:4" ht="15.75" x14ac:dyDescent="0.2">
      <c r="A47" s="5" t="s">
        <v>10</v>
      </c>
      <c r="B47" s="12">
        <v>95500</v>
      </c>
      <c r="C47" s="19">
        <v>80000</v>
      </c>
      <c r="D47" s="24">
        <f t="shared" si="12"/>
        <v>15500</v>
      </c>
    </row>
    <row r="48" spans="1:4" ht="31.5" x14ac:dyDescent="0.2">
      <c r="A48" s="5" t="s">
        <v>28</v>
      </c>
      <c r="B48" s="12">
        <v>20000</v>
      </c>
      <c r="C48" s="19">
        <v>10000</v>
      </c>
      <c r="D48" s="24">
        <f t="shared" si="12"/>
        <v>10000</v>
      </c>
    </row>
    <row r="49" spans="1:4" ht="15.75" x14ac:dyDescent="0.2">
      <c r="A49" s="6" t="s">
        <v>1</v>
      </c>
      <c r="B49" s="9">
        <f>SUM(B45:B48)</f>
        <v>155500</v>
      </c>
      <c r="C49" s="20">
        <f>SUM(C45:C48)</f>
        <v>100000</v>
      </c>
      <c r="D49" s="26">
        <f>SUM(D45:D48)</f>
        <v>55500</v>
      </c>
    </row>
    <row r="50" spans="1:4" ht="15.75" x14ac:dyDescent="0.2">
      <c r="A50" s="2" t="s">
        <v>11</v>
      </c>
      <c r="B50" s="13">
        <v>70000</v>
      </c>
      <c r="C50" s="19">
        <v>110000</v>
      </c>
      <c r="D50" s="23">
        <f>B50-C50</f>
        <v>-40000</v>
      </c>
    </row>
    <row r="51" spans="1:4" ht="15.75" x14ac:dyDescent="0.2">
      <c r="A51" s="6" t="s">
        <v>2</v>
      </c>
      <c r="B51" s="9">
        <f>SUM(B50)</f>
        <v>70000</v>
      </c>
      <c r="C51" s="20">
        <f>SUM(C50)</f>
        <v>110000</v>
      </c>
      <c r="D51" s="26">
        <f t="shared" ref="D51" si="13">SUM(D50)</f>
        <v>-40000</v>
      </c>
    </row>
    <row r="52" spans="1:4" ht="15.75" x14ac:dyDescent="0.2">
      <c r="A52" s="5" t="s">
        <v>26</v>
      </c>
      <c r="B52" s="12">
        <v>5000</v>
      </c>
      <c r="C52" s="28">
        <v>6120</v>
      </c>
      <c r="D52" s="23">
        <f>B52-C52</f>
        <v>-1120</v>
      </c>
    </row>
    <row r="53" spans="1:4" ht="15.75" x14ac:dyDescent="0.2">
      <c r="A53" s="5" t="s">
        <v>27</v>
      </c>
      <c r="B53" s="12">
        <v>3000</v>
      </c>
      <c r="C53" s="28"/>
      <c r="D53" s="24">
        <f>B53-C53</f>
        <v>3000</v>
      </c>
    </row>
    <row r="54" spans="1:4" ht="15.75" x14ac:dyDescent="0.2">
      <c r="A54" s="6" t="s">
        <v>29</v>
      </c>
      <c r="B54" s="9">
        <f>B52+B53</f>
        <v>8000</v>
      </c>
      <c r="C54" s="9">
        <f t="shared" ref="C54" si="14">C52+C53</f>
        <v>6120</v>
      </c>
      <c r="D54" s="26">
        <f t="shared" ref="D54" si="15">SUM(D52:D53)</f>
        <v>1880</v>
      </c>
    </row>
    <row r="55" spans="1:4" ht="15.75" x14ac:dyDescent="0.2">
      <c r="A55" s="7" t="s">
        <v>3</v>
      </c>
      <c r="B55" s="16">
        <f>SUM(B51,B49,B44)+B54</f>
        <v>326000</v>
      </c>
      <c r="C55" s="22">
        <f>C44+C49+C51</f>
        <v>265350</v>
      </c>
      <c r="D55" s="25">
        <f>D44+D49+D51</f>
        <v>52650</v>
      </c>
    </row>
  </sheetData>
  <mergeCells count="3">
    <mergeCell ref="A2:D2"/>
    <mergeCell ref="A21:D21"/>
    <mergeCell ref="A40:D40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Январь_Март  20</vt:lpstr>
      <vt:lpstr>Апрель_Июнь  20</vt:lpstr>
      <vt:lpstr>Июль_Сентябрь  20</vt:lpstr>
      <vt:lpstr>Октябрь_Декабрь 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Ковальская Лолита Александровна</dc:creator>
  <cp:lastModifiedBy>Оксана</cp:lastModifiedBy>
  <cp:lastPrinted>2022-03-15T06:01:03Z</cp:lastPrinted>
  <dcterms:created xsi:type="dcterms:W3CDTF">2022-02-09T23:33:31Z</dcterms:created>
  <dcterms:modified xsi:type="dcterms:W3CDTF">2022-03-15T10:30:06Z</dcterms:modified>
</cp:coreProperties>
</file>